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nathan.carlon\Pictures\"/>
    </mc:Choice>
  </mc:AlternateContent>
  <xr:revisionPtr revIDLastSave="0" documentId="13_ncr:1_{42FAA577-D53B-489F-8BE8-AC74B19EF0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251" sheetId="74" r:id="rId8"/>
    <sheet name="030252" sheetId="75" r:id="rId9"/>
    <sheet name="030253" sheetId="79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'030251'!$1:$4</definedName>
    <definedName name="_xlnm.Print_Titles" localSheetId="8">'030252'!$1:$4</definedName>
    <definedName name="_xlnm.Print_Titles" localSheetId="9">'030253'!$1:$4</definedName>
    <definedName name="_xlnm.Print_Titles" localSheetId="0">'PANEL DE CONTROL DISTRITAL'!$1:$4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83" l="1"/>
  <c r="I7" i="82"/>
  <c r="I7" i="72"/>
  <c r="I7" i="71"/>
  <c r="I7" i="70"/>
  <c r="A1" i="70"/>
  <c r="I7" i="79" l="1"/>
  <c r="I7" i="75"/>
  <c r="I7" i="74"/>
  <c r="H26" i="83"/>
  <c r="AV25" i="83"/>
  <c r="H25" i="83"/>
  <c r="G25" i="83"/>
  <c r="F25" i="83"/>
  <c r="E25" i="83"/>
  <c r="D25" i="83"/>
  <c r="C25" i="83"/>
  <c r="B25" i="83"/>
  <c r="A25" i="83"/>
  <c r="H23" i="83"/>
  <c r="AV22" i="83"/>
  <c r="H22" i="83"/>
  <c r="G22" i="83"/>
  <c r="F22" i="83"/>
  <c r="E22" i="83"/>
  <c r="D22" i="83"/>
  <c r="C22" i="83"/>
  <c r="B22" i="83"/>
  <c r="A22" i="83"/>
  <c r="H20" i="83"/>
  <c r="AV19" i="83"/>
  <c r="H19" i="83"/>
  <c r="G19" i="83"/>
  <c r="F19" i="83"/>
  <c r="E19" i="83"/>
  <c r="D19" i="83"/>
  <c r="C19" i="83"/>
  <c r="B19" i="83"/>
  <c r="A19" i="83"/>
  <c r="H17" i="83"/>
  <c r="AV16" i="83"/>
  <c r="H16" i="83"/>
  <c r="G16" i="83"/>
  <c r="F16" i="83"/>
  <c r="E16" i="83"/>
  <c r="D16" i="83"/>
  <c r="C16" i="83"/>
  <c r="B16" i="83"/>
  <c r="A16" i="83"/>
  <c r="H14" i="83"/>
  <c r="AV13" i="83"/>
  <c r="H13" i="83"/>
  <c r="G13" i="83"/>
  <c r="F13" i="83"/>
  <c r="E13" i="83"/>
  <c r="D13" i="83"/>
  <c r="C13" i="83"/>
  <c r="B13" i="83"/>
  <c r="A13" i="83"/>
  <c r="H11" i="83"/>
  <c r="AV10" i="83"/>
  <c r="H10" i="83"/>
  <c r="G10" i="83"/>
  <c r="F10" i="83"/>
  <c r="E10" i="83"/>
  <c r="D10" i="83"/>
  <c r="C10" i="83"/>
  <c r="B10" i="83"/>
  <c r="A10" i="83"/>
  <c r="AU9" i="83"/>
  <c r="AT9" i="83"/>
  <c r="AS9" i="83"/>
  <c r="AR9" i="83"/>
  <c r="AQ9" i="83"/>
  <c r="AP9" i="83"/>
  <c r="AO9" i="83"/>
  <c r="AN9" i="83"/>
  <c r="AM9" i="83"/>
  <c r="AL9" i="83"/>
  <c r="AK9" i="83"/>
  <c r="AJ9" i="83"/>
  <c r="AI9" i="83"/>
  <c r="AH9" i="83"/>
  <c r="AG9" i="83"/>
  <c r="AF9" i="83"/>
  <c r="AE9" i="83"/>
  <c r="AD9" i="83"/>
  <c r="AC9" i="83"/>
  <c r="AB9" i="83"/>
  <c r="AA9" i="83"/>
  <c r="Z9" i="83"/>
  <c r="Y9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AV25" i="82"/>
  <c r="H25" i="82"/>
  <c r="G25" i="82"/>
  <c r="F25" i="82"/>
  <c r="E25" i="82"/>
  <c r="D25" i="82"/>
  <c r="C25" i="82"/>
  <c r="B25" i="82"/>
  <c r="A25" i="82"/>
  <c r="H23" i="82"/>
  <c r="AV22" i="82"/>
  <c r="H22" i="82"/>
  <c r="G22" i="82"/>
  <c r="F22" i="82"/>
  <c r="E22" i="82"/>
  <c r="D22" i="82"/>
  <c r="C22" i="82"/>
  <c r="B22" i="82"/>
  <c r="A22" i="82"/>
  <c r="H20" i="82"/>
  <c r="AV19" i="82"/>
  <c r="H19" i="82"/>
  <c r="G19" i="82"/>
  <c r="F19" i="82"/>
  <c r="E19" i="82"/>
  <c r="D19" i="82"/>
  <c r="C19" i="82"/>
  <c r="B19" i="82"/>
  <c r="A19" i="82"/>
  <c r="H17" i="82"/>
  <c r="AV16" i="82"/>
  <c r="H16" i="82"/>
  <c r="G16" i="82"/>
  <c r="F16" i="82"/>
  <c r="E16" i="82"/>
  <c r="D16" i="82"/>
  <c r="C16" i="82"/>
  <c r="B16" i="82"/>
  <c r="A16" i="82"/>
  <c r="H14" i="82"/>
  <c r="AV13" i="82"/>
  <c r="H13" i="82"/>
  <c r="G13" i="82"/>
  <c r="F13" i="82"/>
  <c r="E13" i="82"/>
  <c r="D13" i="82"/>
  <c r="C13" i="82"/>
  <c r="B13" i="82"/>
  <c r="A13" i="82"/>
  <c r="H11" i="82"/>
  <c r="AV10" i="82"/>
  <c r="H10" i="82"/>
  <c r="G10" i="82"/>
  <c r="F10" i="82"/>
  <c r="E10" i="82"/>
  <c r="D10" i="82"/>
  <c r="C10" i="82"/>
  <c r="B10" i="82"/>
  <c r="A10" i="82"/>
  <c r="AU9" i="82"/>
  <c r="AT9" i="82"/>
  <c r="AS9" i="82"/>
  <c r="AR9" i="82"/>
  <c r="AQ9" i="82"/>
  <c r="AP9" i="82"/>
  <c r="AO9" i="82"/>
  <c r="AN9" i="82"/>
  <c r="AM9" i="82"/>
  <c r="AL9" i="82"/>
  <c r="AK9" i="82"/>
  <c r="AJ9" i="82"/>
  <c r="AI9" i="82"/>
  <c r="AH9" i="82"/>
  <c r="AG9" i="82"/>
  <c r="AF9" i="82"/>
  <c r="AE9" i="82"/>
  <c r="AD9" i="82"/>
  <c r="AC9" i="82"/>
  <c r="AB9" i="82"/>
  <c r="AA9" i="82"/>
  <c r="Z9" i="82"/>
  <c r="Y9" i="82"/>
  <c r="X9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AV19" i="79"/>
  <c r="AV22" i="70"/>
  <c r="AV10" i="29"/>
  <c r="AV22" i="29"/>
  <c r="A6" i="70"/>
  <c r="B6" i="70"/>
  <c r="B7" i="70"/>
  <c r="E7" i="70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X9" i="70"/>
  <c r="Y9" i="70"/>
  <c r="Z9" i="70"/>
  <c r="AA9" i="70"/>
  <c r="AB9" i="70"/>
  <c r="AC9" i="70"/>
  <c r="AD9" i="70"/>
  <c r="AE9" i="70"/>
  <c r="AF9" i="70"/>
  <c r="AG9" i="70"/>
  <c r="AH9" i="70"/>
  <c r="AI9" i="70"/>
  <c r="AJ9" i="70"/>
  <c r="AK9" i="70"/>
  <c r="AL9" i="70"/>
  <c r="AM9" i="70"/>
  <c r="AN9" i="70"/>
  <c r="AO9" i="70"/>
  <c r="AP9" i="70"/>
  <c r="AQ9" i="70"/>
  <c r="AR9" i="70"/>
  <c r="AS9" i="70"/>
  <c r="AT9" i="70"/>
  <c r="AU9" i="70"/>
  <c r="A10" i="70"/>
  <c r="B10" i="70"/>
  <c r="C10" i="70"/>
  <c r="D10" i="70"/>
  <c r="E10" i="70"/>
  <c r="F10" i="70"/>
  <c r="G10" i="70"/>
  <c r="H10" i="70"/>
  <c r="AV10" i="70"/>
  <c r="H11" i="70"/>
  <c r="A13" i="70"/>
  <c r="B13" i="70"/>
  <c r="C13" i="70"/>
  <c r="D13" i="70"/>
  <c r="E13" i="70"/>
  <c r="F13" i="70"/>
  <c r="G13" i="70"/>
  <c r="H13" i="70"/>
  <c r="AV13" i="70"/>
  <c r="H14" i="70"/>
  <c r="A16" i="70"/>
  <c r="B16" i="70"/>
  <c r="C16" i="70"/>
  <c r="D16" i="70"/>
  <c r="E16" i="70"/>
  <c r="F16" i="70"/>
  <c r="G16" i="70"/>
  <c r="H16" i="70"/>
  <c r="AV16" i="70"/>
  <c r="H17" i="70"/>
  <c r="A19" i="70"/>
  <c r="B19" i="70"/>
  <c r="C19" i="70"/>
  <c r="D19" i="70"/>
  <c r="E19" i="70"/>
  <c r="F19" i="70"/>
  <c r="G19" i="70"/>
  <c r="H19" i="70"/>
  <c r="AV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AV25" i="70"/>
  <c r="H26" i="70"/>
  <c r="I7" i="29"/>
  <c r="H26" i="79" l="1"/>
  <c r="AV25" i="79"/>
  <c r="H25" i="79"/>
  <c r="G25" i="79"/>
  <c r="F25" i="79"/>
  <c r="E25" i="79"/>
  <c r="D25" i="79"/>
  <c r="C25" i="79"/>
  <c r="B25" i="79"/>
  <c r="A25" i="79"/>
  <c r="H23" i="79"/>
  <c r="AV22" i="79"/>
  <c r="H22" i="79"/>
  <c r="G22" i="79"/>
  <c r="F22" i="79"/>
  <c r="E22" i="79"/>
  <c r="D22" i="79"/>
  <c r="C22" i="79"/>
  <c r="B22" i="79"/>
  <c r="A22" i="79"/>
  <c r="H20" i="79"/>
  <c r="H19" i="79"/>
  <c r="G19" i="79"/>
  <c r="F19" i="79"/>
  <c r="E19" i="79"/>
  <c r="D19" i="79"/>
  <c r="C19" i="79"/>
  <c r="B19" i="79"/>
  <c r="A19" i="79"/>
  <c r="H17" i="79"/>
  <c r="AV16" i="79"/>
  <c r="H16" i="79"/>
  <c r="G16" i="79"/>
  <c r="F16" i="79"/>
  <c r="E16" i="79"/>
  <c r="D16" i="79"/>
  <c r="C16" i="79"/>
  <c r="B16" i="79"/>
  <c r="A16" i="79"/>
  <c r="H14" i="79"/>
  <c r="AV13" i="79"/>
  <c r="H13" i="79"/>
  <c r="G13" i="79"/>
  <c r="F13" i="79"/>
  <c r="E13" i="79"/>
  <c r="D13" i="79"/>
  <c r="C13" i="79"/>
  <c r="B13" i="79"/>
  <c r="A13" i="79"/>
  <c r="H11" i="79"/>
  <c r="AV10" i="79"/>
  <c r="H10" i="79"/>
  <c r="G10" i="79"/>
  <c r="F10" i="79"/>
  <c r="E10" i="79"/>
  <c r="D10" i="79"/>
  <c r="C10" i="79"/>
  <c r="B10" i="79"/>
  <c r="A10" i="79"/>
  <c r="AU9" i="79"/>
  <c r="AT9" i="79"/>
  <c r="AS9" i="79"/>
  <c r="AR9" i="79"/>
  <c r="AQ9" i="79"/>
  <c r="AP9" i="79"/>
  <c r="AO9" i="79"/>
  <c r="AN9" i="79"/>
  <c r="AM9" i="79"/>
  <c r="AL9" i="79"/>
  <c r="AK9" i="79"/>
  <c r="AJ9" i="79"/>
  <c r="AI9" i="79"/>
  <c r="AH9" i="79"/>
  <c r="AG9" i="79"/>
  <c r="AF9" i="79"/>
  <c r="AE9" i="79"/>
  <c r="AD9" i="79"/>
  <c r="AC9" i="79"/>
  <c r="AB9" i="79"/>
  <c r="AA9" i="79"/>
  <c r="Z9" i="79"/>
  <c r="Y9" i="79"/>
  <c r="X9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E7" i="79"/>
  <c r="B7" i="79"/>
  <c r="B6" i="79"/>
  <c r="A6" i="79"/>
  <c r="H26" i="75"/>
  <c r="AV25" i="75"/>
  <c r="H25" i="75"/>
  <c r="G25" i="75"/>
  <c r="F25" i="75"/>
  <c r="E25" i="75"/>
  <c r="D25" i="75"/>
  <c r="C25" i="75"/>
  <c r="B25" i="75"/>
  <c r="A25" i="75"/>
  <c r="H23" i="75"/>
  <c r="AV22" i="75"/>
  <c r="H22" i="75"/>
  <c r="G22" i="75"/>
  <c r="F22" i="75"/>
  <c r="E22" i="75"/>
  <c r="D22" i="75"/>
  <c r="C22" i="75"/>
  <c r="B22" i="75"/>
  <c r="A22" i="75"/>
  <c r="H20" i="75"/>
  <c r="AV19" i="75"/>
  <c r="H19" i="75"/>
  <c r="G19" i="75"/>
  <c r="F19" i="75"/>
  <c r="E19" i="75"/>
  <c r="D19" i="75"/>
  <c r="C19" i="75"/>
  <c r="B19" i="75"/>
  <c r="A19" i="75"/>
  <c r="H17" i="75"/>
  <c r="AV16" i="75"/>
  <c r="H16" i="75"/>
  <c r="G16" i="75"/>
  <c r="F16" i="75"/>
  <c r="E16" i="75"/>
  <c r="D16" i="75"/>
  <c r="C16" i="75"/>
  <c r="B16" i="75"/>
  <c r="A16" i="75"/>
  <c r="H14" i="75"/>
  <c r="AV13" i="75"/>
  <c r="H13" i="75"/>
  <c r="G13" i="75"/>
  <c r="F13" i="75"/>
  <c r="E13" i="75"/>
  <c r="D13" i="75"/>
  <c r="C13" i="75"/>
  <c r="B13" i="75"/>
  <c r="A13" i="75"/>
  <c r="H11" i="75"/>
  <c r="AV10" i="75"/>
  <c r="H10" i="75"/>
  <c r="G10" i="75"/>
  <c r="F10" i="75"/>
  <c r="E10" i="75"/>
  <c r="D10" i="75"/>
  <c r="C10" i="75"/>
  <c r="B10" i="75"/>
  <c r="A10" i="75"/>
  <c r="AU9" i="75"/>
  <c r="AT9" i="75"/>
  <c r="AS9" i="75"/>
  <c r="AR9" i="75"/>
  <c r="AQ9" i="75"/>
  <c r="AP9" i="75"/>
  <c r="AO9" i="75"/>
  <c r="AN9" i="75"/>
  <c r="AM9" i="75"/>
  <c r="AL9" i="75"/>
  <c r="AK9" i="75"/>
  <c r="AJ9" i="75"/>
  <c r="AI9" i="75"/>
  <c r="AH9" i="75"/>
  <c r="AG9" i="75"/>
  <c r="AF9" i="75"/>
  <c r="AE9" i="75"/>
  <c r="AD9" i="75"/>
  <c r="AC9" i="75"/>
  <c r="AB9" i="75"/>
  <c r="AA9" i="75"/>
  <c r="Z9" i="75"/>
  <c r="Y9" i="75"/>
  <c r="X9" i="75"/>
  <c r="W9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AV25" i="74"/>
  <c r="H25" i="74"/>
  <c r="G25" i="74"/>
  <c r="F25" i="74"/>
  <c r="E25" i="74"/>
  <c r="D25" i="74"/>
  <c r="C25" i="74"/>
  <c r="B25" i="74"/>
  <c r="A25" i="74"/>
  <c r="H23" i="74"/>
  <c r="AV22" i="74"/>
  <c r="H22" i="74"/>
  <c r="G22" i="74"/>
  <c r="F22" i="74"/>
  <c r="E22" i="74"/>
  <c r="D22" i="74"/>
  <c r="C22" i="74"/>
  <c r="B22" i="74"/>
  <c r="A22" i="74"/>
  <c r="H20" i="74"/>
  <c r="AV19" i="74"/>
  <c r="H19" i="74"/>
  <c r="G19" i="74"/>
  <c r="F19" i="74"/>
  <c r="E19" i="74"/>
  <c r="D19" i="74"/>
  <c r="C19" i="74"/>
  <c r="B19" i="74"/>
  <c r="A19" i="74"/>
  <c r="H17" i="74"/>
  <c r="AV16" i="74"/>
  <c r="H16" i="74"/>
  <c r="G16" i="74"/>
  <c r="F16" i="74"/>
  <c r="E16" i="74"/>
  <c r="D16" i="74"/>
  <c r="C16" i="74"/>
  <c r="B16" i="74"/>
  <c r="A16" i="74"/>
  <c r="H14" i="74"/>
  <c r="AV13" i="74"/>
  <c r="H13" i="74"/>
  <c r="G13" i="74"/>
  <c r="F13" i="74"/>
  <c r="E13" i="74"/>
  <c r="D13" i="74"/>
  <c r="C13" i="74"/>
  <c r="B13" i="74"/>
  <c r="A13" i="74"/>
  <c r="H11" i="74"/>
  <c r="AV10" i="74"/>
  <c r="H10" i="74"/>
  <c r="G10" i="74"/>
  <c r="F10" i="74"/>
  <c r="E10" i="74"/>
  <c r="D10" i="74"/>
  <c r="C10" i="74"/>
  <c r="B10" i="74"/>
  <c r="A10" i="74"/>
  <c r="AU9" i="74"/>
  <c r="AT9" i="74"/>
  <c r="AS9" i="74"/>
  <c r="AR9" i="74"/>
  <c r="AQ9" i="74"/>
  <c r="AP9" i="74"/>
  <c r="AO9" i="74"/>
  <c r="AN9" i="74"/>
  <c r="AM9" i="74"/>
  <c r="AL9" i="74"/>
  <c r="AK9" i="74"/>
  <c r="AJ9" i="74"/>
  <c r="AI9" i="74"/>
  <c r="AH9" i="74"/>
  <c r="AG9" i="74"/>
  <c r="AF9" i="74"/>
  <c r="AE9" i="74"/>
  <c r="AD9" i="74"/>
  <c r="AC9" i="74"/>
  <c r="AB9" i="74"/>
  <c r="AA9" i="74"/>
  <c r="Z9" i="74"/>
  <c r="Y9" i="74"/>
  <c r="X9" i="74"/>
  <c r="W9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AV25" i="72"/>
  <c r="H25" i="72"/>
  <c r="G25" i="72"/>
  <c r="F25" i="72"/>
  <c r="E25" i="72"/>
  <c r="D25" i="72"/>
  <c r="C25" i="72"/>
  <c r="B25" i="72"/>
  <c r="A25" i="72"/>
  <c r="H23" i="72"/>
  <c r="AV22" i="72"/>
  <c r="H22" i="72"/>
  <c r="G22" i="72"/>
  <c r="F22" i="72"/>
  <c r="E22" i="72"/>
  <c r="D22" i="72"/>
  <c r="C22" i="72"/>
  <c r="B22" i="72"/>
  <c r="A22" i="72"/>
  <c r="H20" i="72"/>
  <c r="AV19" i="72"/>
  <c r="H19" i="72"/>
  <c r="G19" i="72"/>
  <c r="F19" i="72"/>
  <c r="E19" i="72"/>
  <c r="D19" i="72"/>
  <c r="C19" i="72"/>
  <c r="B19" i="72"/>
  <c r="A19" i="72"/>
  <c r="H17" i="72"/>
  <c r="AV16" i="72"/>
  <c r="H16" i="72"/>
  <c r="G16" i="72"/>
  <c r="F16" i="72"/>
  <c r="E16" i="72"/>
  <c r="D16" i="72"/>
  <c r="C16" i="72"/>
  <c r="B16" i="72"/>
  <c r="A16" i="72"/>
  <c r="H14" i="72"/>
  <c r="AV13" i="72"/>
  <c r="H13" i="72"/>
  <c r="G13" i="72"/>
  <c r="F13" i="72"/>
  <c r="E13" i="72"/>
  <c r="D13" i="72"/>
  <c r="C13" i="72"/>
  <c r="B13" i="72"/>
  <c r="A13" i="72"/>
  <c r="H11" i="72"/>
  <c r="AV10" i="72"/>
  <c r="H10" i="72"/>
  <c r="G10" i="72"/>
  <c r="F10" i="72"/>
  <c r="E10" i="72"/>
  <c r="D10" i="72"/>
  <c r="C10" i="72"/>
  <c r="B10" i="72"/>
  <c r="A10" i="72"/>
  <c r="AU9" i="72"/>
  <c r="AT9" i="72"/>
  <c r="AS9" i="72"/>
  <c r="AR9" i="72"/>
  <c r="AQ9" i="72"/>
  <c r="AP9" i="72"/>
  <c r="AO9" i="72"/>
  <c r="AN9" i="72"/>
  <c r="AM9" i="72"/>
  <c r="AL9" i="72"/>
  <c r="AK9" i="72"/>
  <c r="AJ9" i="72"/>
  <c r="AI9" i="72"/>
  <c r="AH9" i="72"/>
  <c r="AG9" i="72"/>
  <c r="AF9" i="72"/>
  <c r="AE9" i="72"/>
  <c r="AD9" i="72"/>
  <c r="AC9" i="72"/>
  <c r="AB9" i="72"/>
  <c r="AA9" i="72"/>
  <c r="Z9" i="72"/>
  <c r="Y9" i="72"/>
  <c r="X9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AV25" i="71"/>
  <c r="H25" i="71"/>
  <c r="G25" i="71"/>
  <c r="F25" i="71"/>
  <c r="E25" i="71"/>
  <c r="D25" i="71"/>
  <c r="C25" i="71"/>
  <c r="B25" i="71"/>
  <c r="A25" i="71"/>
  <c r="H23" i="71"/>
  <c r="AV22" i="71"/>
  <c r="H22" i="71"/>
  <c r="G22" i="71"/>
  <c r="F22" i="71"/>
  <c r="E22" i="71"/>
  <c r="D22" i="71"/>
  <c r="C22" i="71"/>
  <c r="B22" i="71"/>
  <c r="A22" i="71"/>
  <c r="H20" i="71"/>
  <c r="AV19" i="71"/>
  <c r="H19" i="71"/>
  <c r="G19" i="71"/>
  <c r="F19" i="71"/>
  <c r="E19" i="71"/>
  <c r="D19" i="71"/>
  <c r="C19" i="71"/>
  <c r="B19" i="71"/>
  <c r="A19" i="71"/>
  <c r="H17" i="71"/>
  <c r="AV16" i="71"/>
  <c r="H16" i="71"/>
  <c r="G16" i="71"/>
  <c r="F16" i="71"/>
  <c r="E16" i="71"/>
  <c r="D16" i="71"/>
  <c r="C16" i="71"/>
  <c r="B16" i="71"/>
  <c r="A16" i="71"/>
  <c r="H14" i="71"/>
  <c r="AV13" i="71"/>
  <c r="H13" i="71"/>
  <c r="G13" i="71"/>
  <c r="F13" i="71"/>
  <c r="E13" i="71"/>
  <c r="D13" i="71"/>
  <c r="C13" i="71"/>
  <c r="B13" i="71"/>
  <c r="A13" i="71"/>
  <c r="H11" i="71"/>
  <c r="AV10" i="71"/>
  <c r="H10" i="71"/>
  <c r="G10" i="71"/>
  <c r="F10" i="71"/>
  <c r="E10" i="71"/>
  <c r="D10" i="71"/>
  <c r="C10" i="71"/>
  <c r="B10" i="71"/>
  <c r="A10" i="71"/>
  <c r="AU9" i="71"/>
  <c r="AT9" i="71"/>
  <c r="AS9" i="71"/>
  <c r="AR9" i="71"/>
  <c r="AQ9" i="71"/>
  <c r="AP9" i="71"/>
  <c r="AO9" i="71"/>
  <c r="AN9" i="71"/>
  <c r="AM9" i="71"/>
  <c r="AL9" i="71"/>
  <c r="AK9" i="71"/>
  <c r="AJ9" i="71"/>
  <c r="AI9" i="71"/>
  <c r="AH9" i="71"/>
  <c r="AG9" i="71"/>
  <c r="AF9" i="71"/>
  <c r="AE9" i="71"/>
  <c r="AD9" i="71"/>
  <c r="AC9" i="71"/>
  <c r="AB9" i="71"/>
  <c r="AA9" i="71"/>
  <c r="Z9" i="71"/>
  <c r="Y9" i="71"/>
  <c r="X9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AV25" i="29"/>
  <c r="AV19" i="29"/>
  <c r="AV16" i="29"/>
  <c r="AV13" i="29"/>
  <c r="AT2" i="29"/>
  <c r="AT2" i="70" s="1"/>
  <c r="AT2" i="71" s="1"/>
  <c r="AT2" i="83" l="1"/>
  <c r="AT2" i="82"/>
  <c r="K21" i="14"/>
  <c r="K18" i="14"/>
  <c r="K15" i="14"/>
  <c r="K9" i="14"/>
  <c r="K24" i="14"/>
  <c r="K12" i="14"/>
  <c r="I15" i="14"/>
  <c r="I21" i="14"/>
  <c r="I9" i="14"/>
  <c r="I24" i="14"/>
  <c r="I18" i="14"/>
  <c r="I12" i="14"/>
  <c r="AT2" i="74"/>
  <c r="AT2" i="79"/>
  <c r="AT2" i="72"/>
  <c r="AT2" i="75"/>
  <c r="M24" i="14" l="1"/>
  <c r="M18" i="14"/>
  <c r="A1" i="79" l="1"/>
  <c r="A1" i="75"/>
  <c r="A1" i="74"/>
  <c r="A1" i="72"/>
  <c r="A1" i="71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<sst xmlns="http://schemas.openxmlformats.org/spreadsheetml/2006/main" count="222" uniqueCount="105">
  <si>
    <t>INSTITUTO NACIONAL ELECTORAL
SISTEMA DE GESTIÓN DE LA CALIDAD
BAJA CALIFORNIA SUR</t>
  </si>
  <si>
    <t>Version 0</t>
  </si>
  <si>
    <t xml:space="preserve">TABLERO DE CONTROL DISTRITAL DE PROCESOS SUSTANTIVOS DEL SISTEMA DE GESTIÓN DE LA CALIDAD </t>
  </si>
  <si>
    <t>CAMPAÑA ANUAL PERMANENTE 2022-2023</t>
  </si>
  <si>
    <t>Número</t>
  </si>
  <si>
    <t xml:space="preserve">PROCESOS SUSTANTIVOS E INDICADORES </t>
  </si>
  <si>
    <t xml:space="preserve">% AVANCE REGISTRADO </t>
  </si>
  <si>
    <t>DESCRIPCIÓN</t>
  </si>
  <si>
    <t>MEDICIÓN</t>
  </si>
  <si>
    <t xml:space="preserve">Proceso </t>
  </si>
  <si>
    <t>Dueño de Proceso</t>
  </si>
  <si>
    <t>Indicador</t>
  </si>
  <si>
    <t>Cálculo</t>
  </si>
  <si>
    <t xml:space="preserve">Periodo </t>
  </si>
  <si>
    <t>Estimado</t>
  </si>
  <si>
    <t>Nominativo</t>
  </si>
  <si>
    <t>Distrito 01</t>
  </si>
  <si>
    <t>Distrito 02</t>
  </si>
  <si>
    <t>Estatal</t>
  </si>
  <si>
    <t>ENTREVISTA</t>
  </si>
  <si>
    <t xml:space="preserve"> Auxiliar de Atención Ciudadana</t>
  </si>
  <si>
    <t>Efectividad de la entrevista =</t>
  </si>
  <si>
    <t>(Número de trámites aplicados / (Número de fichas requisitadas - Notificaciones de improcedencia de trámite)) x 100</t>
  </si>
  <si>
    <t>Semanal (remesa)</t>
  </si>
  <si>
    <t>Número de trámites aplicados</t>
  </si>
  <si>
    <t>Número de fichas requisitadas - Notificaciones de improcedencia de trámite</t>
  </si>
  <si>
    <t>TRÁMITE</t>
  </si>
  <si>
    <t>Operador de Equipo Tecnológico</t>
  </si>
  <si>
    <t>Trámites exitosos efectivos=</t>
  </si>
  <si>
    <t>(Número de trámites exitosos / Número de trámites aplicados) x 100</t>
  </si>
  <si>
    <t>Número de trámites exitosos</t>
  </si>
  <si>
    <t>TRANSFERENCIA</t>
  </si>
  <si>
    <t>Responsable de Módulo</t>
  </si>
  <si>
    <t xml:space="preserve">Transacciones exitosas = </t>
  </si>
  <si>
    <t>(Número de Archivos de Transacción aceptados /Total de Archivos de Transacción procesados) x100</t>
  </si>
  <si>
    <t>Número de Archivos de Transacción aceptados</t>
  </si>
  <si>
    <t>Total de Archivos de Transacción procesados</t>
  </si>
  <si>
    <t>CONCILIACIÓN</t>
  </si>
  <si>
    <t xml:space="preserve">Credenciales disponibles para entrega = </t>
  </si>
  <si>
    <t>((Credenciales recibidas - Credenciales inconsistentes) / Credenciales recibidas) x 100</t>
  </si>
  <si>
    <t xml:space="preserve">Credenciales Recibidas - Credenciales inconsistentes </t>
  </si>
  <si>
    <t xml:space="preserve">Credenciales recibidas </t>
  </si>
  <si>
    <t>(Credenciales en resguardo / Credenciales totales en SIIRFE disponibles para entrega) x 100</t>
  </si>
  <si>
    <t>Credenciales en resguardo</t>
  </si>
  <si>
    <t>Credenciales totales en SIIRFE disponibles para entrega</t>
  </si>
  <si>
    <t>ENTREGA</t>
  </si>
  <si>
    <t xml:space="preserve">Efectividad de entrega de CPV en MAC = </t>
  </si>
  <si>
    <t>(Total de credenciales entregadas / Total de credenciales solicitadas) x 100</t>
  </si>
  <si>
    <t xml:space="preserve">Total de credenciales entregadas </t>
  </si>
  <si>
    <t xml:space="preserve"> Total de credenciales solicitadas</t>
  </si>
  <si>
    <t xml:space="preserve">Distrito </t>
  </si>
  <si>
    <t>Módulo</t>
  </si>
  <si>
    <t>TABLERO DE CONTROL DE PROCESOS SUSTANTIVOS DEL SISTEMA DE GESTIÓN DE LA CALIDAD</t>
  </si>
  <si>
    <t>SEMANA OPERATIVA</t>
  </si>
  <si>
    <t>% AVANCE REGISTRADO</t>
  </si>
  <si>
    <t>2022-53</t>
  </si>
  <si>
    <t>2022-54</t>
  </si>
  <si>
    <t>2022-55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</si>
  <si>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</si>
  <si>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</si>
  <si>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</si>
  <si>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</si>
  <si>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</si>
  <si>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</si>
  <si>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</si>
  <si>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</si>
  <si>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</si>
  <si>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</si>
  <si>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</si>
  <si>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</si>
  <si>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</si>
  <si>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</si>
  <si>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</si>
  <si>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</si>
  <si>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</si>
  <si>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</si>
  <si>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</si>
  <si>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</si>
  <si>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</si>
  <si>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</si>
  <si>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</si>
  <si>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</si>
  <si>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</si>
  <si>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</si>
  <si>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</si>
  <si>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</si>
  <si>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</si>
  <si>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</si>
  <si>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</si>
  <si>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</si>
  <si>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</si>
  <si>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</si>
  <si>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</si>
  <si>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</si>
  <si>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*Registre el valor nominal solicitado en la celda, el resultado proporcional esta automatizado.</t>
  </si>
  <si>
    <t xml:space="preserve">Semaforización </t>
  </si>
  <si>
    <t xml:space="preserve">Valor que requiere atención y justificación en el apartado de observaciones </t>
  </si>
  <si>
    <t xml:space="preserve">Valor suficiente </t>
  </si>
  <si>
    <t>Valor esperado</t>
  </si>
  <si>
    <t xml:space="preserve">CUADRO DE OBSERVACIONES </t>
  </si>
  <si>
    <t>Descripción</t>
  </si>
  <si>
    <t xml:space="preserve">No conformidad </t>
  </si>
  <si>
    <t>En la Remesa 2022-54 del MAC 030151 hay 1 folio no utilizado marcado como cancelado.</t>
  </si>
  <si>
    <t>8/0</t>
  </si>
  <si>
    <t>Fecha de corte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</si>
</sst>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</borders>
  <cellStyleXfs count="12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7" fillId="3" borderId="0" applyFont="0" applyBorder="0" applyAlignment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6" fillId="0" borderId="0" xfId="0" applyFont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" fillId="0" borderId="0" xfId="0" applyFont="1" applyAlignment="1">
      <alignment horizont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10" fillId="2" borderId="10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3" fontId="19" fillId="4" borderId="13" xfId="4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3" fontId="12" fillId="4" borderId="1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0" fontId="13" fillId="4" borderId="4" xfId="5" applyNumberFormat="1" applyFont="1" applyFill="1" applyBorder="1" applyAlignment="1">
      <alignment horizontal="center" vertical="center" wrapText="1"/>
    </xf>
    <xf numFmtId="0" fontId="13" fillId="4" borderId="4" xfId="5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21" fillId="0" borderId="8" xfId="5" applyFont="1" applyFill="1" applyBorder="1" applyAlignment="1">
      <alignment horizontal="center" vertical="center"/>
    </xf>
    <xf numFmtId="3" fontId="18" fillId="0" borderId="8" xfId="5" applyNumberFormat="1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3" fontId="5" fillId="2" borderId="13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9" fontId="20" fillId="0" borderId="0" xfId="4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9" fontId="22" fillId="0" borderId="0" xfId="5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7" fillId="0" borderId="0" xfId="0" applyFont="1" applyAlignment="1">
      <alignment wrapText="1"/>
    </xf>
    <xf numFmtId="9" fontId="22" fillId="8" borderId="10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20" fillId="0" borderId="2" xfId="4" applyNumberFormat="1" applyFont="1" applyFill="1" applyBorder="1" applyAlignment="1">
      <alignment horizontal="center" vertical="center"/>
    </xf>
    <xf numFmtId="9" fontId="20" fillId="0" borderId="3" xfId="4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/>
    </xf>
    <xf numFmtId="0" fontId="16" fillId="2" borderId="11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22" fillId="4" borderId="13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9" fontId="20" fillId="0" borderId="13" xfId="4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6" fillId="2" borderId="13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4" fillId="10" borderId="14" xfId="0" applyNumberFormat="1" applyFont="1" applyFill="1" applyBorder="1" applyAlignment="1">
      <alignment horizontal="center" vertical="center" wrapText="1"/>
    </xf>
    <xf numFmtId="2" fontId="4" fillId="10" borderId="15" xfId="0" applyNumberFormat="1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textRotation="90"/>
    </xf>
    <xf numFmtId="0" fontId="16" fillId="2" borderId="28" xfId="0" applyFont="1" applyFill="1" applyBorder="1" applyAlignment="1">
      <alignment horizontal="center" vertical="center" textRotation="90"/>
    </xf>
    <xf numFmtId="0" fontId="16" fillId="2" borderId="27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2" fontId="4" fillId="10" borderId="16" xfId="0" applyNumberFormat="1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9" fontId="20" fillId="0" borderId="26" xfId="4" applyNumberFormat="1" applyFont="1" applyFill="1" applyBorder="1" applyAlignment="1">
      <alignment horizontal="center" vertical="center"/>
    </xf>
    <xf numFmtId="9" fontId="20" fillId="0" borderId="27" xfId="4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</cellXfs>
  <cellStyles count="12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3" xfId="9" xr:uid="{155B1EFC-13FE-4832-BE04-B6616CDA20C8}"/>
    <cellStyle name="Millares 3" xfId="6" xr:uid="{00000000-0005-0000-0000-000004000000}"/>
    <cellStyle name="Millares 3 2" xfId="10" xr:uid="{17C2C1A8-DDB9-41D0-B098-06C1AE70D917}"/>
    <cellStyle name="Millares 4" xfId="8" xr:uid="{D0AF9664-2131-4378-A8E2-58B829DC033D}"/>
    <cellStyle name="Normal" xfId="0" builtinId="0"/>
    <cellStyle name="Normal 2" xfId="1" xr:uid="{00000000-0005-0000-0000-000006000000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zoomScale="70" zoomScaleNormal="70" workbookViewId="0">
      <selection activeCell="I3" sqref="I3"/>
    </sheetView>
  </sheetViews>
  <sheetFormatPr baseColWidth="10" defaultColWidth="11.42578125" defaultRowHeight="30" customHeight="1" x14ac:dyDescent="0.2"/>
  <cols>
    <col min="1" max="1" width="3" style="1" bestFit="1" customWidth="1"/>
    <col min="2" max="2" width="25.140625" style="1" customWidth="1"/>
    <col min="3" max="3" width="21.425781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6.28515625" style="1" bestFit="1" customWidth="1"/>
    <col min="9" max="9" width="29.7109375" style="1" customWidth="1"/>
    <col min="10" max="10" width="1.42578125" style="1" customWidth="1"/>
    <col min="11" max="11" width="29.7109375" style="1" customWidth="1"/>
    <col min="12" max="12" width="1.42578125" style="1" customWidth="1"/>
    <col min="13" max="13" width="29.7109375" style="1" customWidth="1"/>
    <col min="14" max="16384" width="11.42578125" style="1"/>
  </cols>
  <sheetData>
    <row r="1" spans="1:13" ht="40.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3" ht="40.5" customHeight="1" x14ac:dyDescent="0.2">
      <c r="A2" s="25"/>
      <c r="B2" s="25"/>
      <c r="C2" s="25"/>
      <c r="D2" s="30"/>
      <c r="E2" s="30"/>
      <c r="F2" s="94" t="s">
        <v>104</v>
      </c>
      <c r="G2" s="94"/>
      <c r="H2" s="94"/>
      <c r="I2" s="94"/>
      <c r="J2" s="93" t="s">
        <v>1</v>
      </c>
      <c r="K2" s="93"/>
    </row>
    <row r="3" spans="1:13" ht="11.25" customHeight="1" x14ac:dyDescent="0.2">
      <c r="A3" s="25"/>
      <c r="B3" s="6"/>
      <c r="C3" s="6"/>
      <c r="D3" s="6"/>
      <c r="E3" s="6"/>
      <c r="F3" s="6"/>
      <c r="G3" s="6"/>
      <c r="H3" s="6"/>
    </row>
    <row r="4" spans="1:13" ht="30" customHeight="1" x14ac:dyDescent="0.2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26.25" customHeight="1" x14ac:dyDescent="0.2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8" customHeight="1" x14ac:dyDescent="0.2">
      <c r="A6" s="78" t="s">
        <v>4</v>
      </c>
      <c r="B6" s="81" t="s">
        <v>5</v>
      </c>
      <c r="C6" s="82"/>
      <c r="D6" s="82"/>
      <c r="E6" s="82"/>
      <c r="F6" s="82"/>
      <c r="G6" s="82"/>
      <c r="H6" s="83"/>
      <c r="I6" s="96" t="s">
        <v>6</v>
      </c>
      <c r="J6" s="16"/>
      <c r="K6" s="96" t="s">
        <v>6</v>
      </c>
      <c r="L6" s="16"/>
      <c r="M6" s="96" t="s">
        <v>6</v>
      </c>
    </row>
    <row r="7" spans="1:13" ht="15.75" x14ac:dyDescent="0.2">
      <c r="A7" s="79"/>
      <c r="B7" s="81" t="s">
        <v>7</v>
      </c>
      <c r="C7" s="82"/>
      <c r="D7" s="83"/>
      <c r="E7" s="81" t="s">
        <v>8</v>
      </c>
      <c r="F7" s="82"/>
      <c r="G7" s="82"/>
      <c r="H7" s="83"/>
      <c r="I7" s="96"/>
      <c r="J7" s="16"/>
      <c r="K7" s="96"/>
      <c r="L7" s="16"/>
      <c r="M7" s="96"/>
    </row>
    <row r="8" spans="1:13" s="2" customFormat="1" ht="29.25" customHeight="1" x14ac:dyDescent="0.2">
      <c r="A8" s="80"/>
      <c r="B8" s="5" t="s">
        <v>9</v>
      </c>
      <c r="C8" s="5" t="s">
        <v>10</v>
      </c>
      <c r="D8" s="5" t="s">
        <v>11</v>
      </c>
      <c r="E8" s="5" t="s">
        <v>12</v>
      </c>
      <c r="F8" s="14" t="s">
        <v>13</v>
      </c>
      <c r="G8" s="14" t="s">
        <v>14</v>
      </c>
      <c r="H8" s="14" t="s">
        <v>15</v>
      </c>
      <c r="I8" s="24" t="s">
        <v>16</v>
      </c>
      <c r="J8" s="16"/>
      <c r="K8" s="24" t="s">
        <v>17</v>
      </c>
      <c r="L8" s="16"/>
      <c r="M8" s="24" t="s">
        <v>18</v>
      </c>
    </row>
    <row r="9" spans="1:13" s="2" customFormat="1" ht="45" customHeight="1" x14ac:dyDescent="0.2">
      <c r="A9" s="87">
        <v>1</v>
      </c>
      <c r="B9" s="75" t="s">
        <v>19</v>
      </c>
      <c r="C9" s="75" t="s">
        <v>20</v>
      </c>
      <c r="D9" s="91" t="s">
        <v>21</v>
      </c>
      <c r="E9" s="65" t="s">
        <v>22</v>
      </c>
      <c r="F9" s="61" t="s">
        <v>23</v>
      </c>
      <c r="G9" s="63">
        <v>0.9</v>
      </c>
      <c r="H9" s="32" t="s">
        <v>24</v>
      </c>
      <c r="I9" s="58">
        <f>AVERAGE('030151'!AV10:AV11,'030152'!AV10:AV11,'030153'!AV10:AV11,'030154'!AV10:AV11,'030155'!AV10:AV11,'030156'!AV10:AV11)</f>
        <v>0.99972632396314431</v>
      </c>
      <c r="J9" s="17"/>
      <c r="K9" s="58">
        <f>AVERAGE('030251'!AV10:AV11,'030252'!AV10:AV11,'030253'!AV10:AV11)</f>
        <v>0.9977573742810405</v>
      </c>
      <c r="L9" s="17"/>
      <c r="M9" s="58">
        <f>AVERAGE(I9,K9)</f>
        <v>0.99874184912209241</v>
      </c>
    </row>
    <row r="10" spans="1:13" s="2" customFormat="1" ht="42.75" customHeight="1" x14ac:dyDescent="0.2">
      <c r="A10" s="88"/>
      <c r="B10" s="76"/>
      <c r="C10" s="76"/>
      <c r="D10" s="92"/>
      <c r="E10" s="66"/>
      <c r="F10" s="62"/>
      <c r="G10" s="64"/>
      <c r="H10" s="33" t="s">
        <v>25</v>
      </c>
      <c r="I10" s="58"/>
      <c r="J10" s="17"/>
      <c r="K10" s="58"/>
      <c r="L10" s="17"/>
      <c r="M10" s="58"/>
    </row>
    <row r="11" spans="1:13" s="3" customFormat="1" ht="28.5" customHeight="1" x14ac:dyDescent="0.2">
      <c r="A11" s="89"/>
      <c r="B11" s="90"/>
      <c r="C11" s="90"/>
      <c r="D11" s="90"/>
      <c r="E11" s="90"/>
      <c r="F11" s="90"/>
      <c r="G11" s="90"/>
      <c r="H11" s="90"/>
      <c r="I11" s="7"/>
      <c r="J11" s="7"/>
      <c r="K11" s="7"/>
      <c r="L11" s="7"/>
    </row>
    <row r="12" spans="1:13" s="3" customFormat="1" ht="42" customHeight="1" x14ac:dyDescent="0.2">
      <c r="A12" s="87">
        <v>2</v>
      </c>
      <c r="B12" s="75" t="s">
        <v>26</v>
      </c>
      <c r="C12" s="75" t="s">
        <v>27</v>
      </c>
      <c r="D12" s="65" t="s">
        <v>28</v>
      </c>
      <c r="E12" s="84" t="s">
        <v>29</v>
      </c>
      <c r="F12" s="61" t="s">
        <v>23</v>
      </c>
      <c r="G12" s="63">
        <v>0.9</v>
      </c>
      <c r="H12" s="34" t="s">
        <v>30</v>
      </c>
      <c r="I12" s="58">
        <f>AVERAGE('030151'!AV13:AV14,'030152'!AV13:AV14,'030153'!AV13:AV14,'030154'!AV13:AV14,'030155'!AV13:AV14,'030156'!AV13:AV14)</f>
        <v>0.99258862291606842</v>
      </c>
      <c r="J12" s="17"/>
      <c r="K12" s="58">
        <f>AVERAGE('030251'!AV13:AV14,'030252'!AV13:AV14,'030253'!AV13:AV14)</f>
        <v>0.9944521096379173</v>
      </c>
      <c r="L12" s="17"/>
      <c r="M12" s="58">
        <f>AVERAGE(I12,K12)</f>
        <v>0.99352036627699292</v>
      </c>
    </row>
    <row r="13" spans="1:13" s="3" customFormat="1" ht="42" customHeight="1" x14ac:dyDescent="0.2">
      <c r="A13" s="88"/>
      <c r="B13" s="76"/>
      <c r="C13" s="76"/>
      <c r="D13" s="66"/>
      <c r="E13" s="85"/>
      <c r="F13" s="62"/>
      <c r="G13" s="64"/>
      <c r="H13" s="33" t="s">
        <v>24</v>
      </c>
      <c r="I13" s="58"/>
      <c r="J13" s="17"/>
      <c r="K13" s="58"/>
      <c r="L13" s="17"/>
      <c r="M13" s="58"/>
    </row>
    <row r="14" spans="1:13" s="3" customFormat="1" ht="28.5" customHeight="1" x14ac:dyDescent="0.2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39" customHeight="1" x14ac:dyDescent="0.2">
      <c r="A15" s="87">
        <v>3</v>
      </c>
      <c r="B15" s="75" t="s">
        <v>31</v>
      </c>
      <c r="C15" s="75" t="s">
        <v>32</v>
      </c>
      <c r="D15" s="65" t="s">
        <v>33</v>
      </c>
      <c r="E15" s="84" t="s">
        <v>34</v>
      </c>
      <c r="F15" s="69" t="s">
        <v>23</v>
      </c>
      <c r="G15" s="63">
        <v>0.9</v>
      </c>
      <c r="H15" s="35" t="s">
        <v>35</v>
      </c>
      <c r="I15" s="58">
        <f>AVERAGE('030151'!AV16:AV17,'030152'!AV16:AV17,'030153'!AV16:AV17,'030154'!AV16:AV17,'030155'!AV16:AV17,'030156'!AV16:AV17)</f>
        <v>1</v>
      </c>
      <c r="J15" s="15"/>
      <c r="K15" s="58">
        <f>AVERAGE('030251'!AV16:AV17,'030252'!AV16:AV17,'030253'!AV16:AV17)</f>
        <v>1</v>
      </c>
      <c r="L15" s="15"/>
      <c r="M15" s="58">
        <f>AVERAGE(I15,K15)</f>
        <v>1</v>
      </c>
    </row>
    <row r="16" spans="1:13" s="3" customFormat="1" ht="51" customHeight="1" x14ac:dyDescent="0.2">
      <c r="A16" s="88"/>
      <c r="B16" s="76"/>
      <c r="C16" s="76"/>
      <c r="D16" s="66"/>
      <c r="E16" s="85"/>
      <c r="F16" s="70"/>
      <c r="G16" s="64"/>
      <c r="H16" s="34" t="s">
        <v>36</v>
      </c>
      <c r="I16" s="58"/>
      <c r="J16" s="17"/>
      <c r="K16" s="58"/>
      <c r="L16" s="17"/>
      <c r="M16" s="58"/>
    </row>
    <row r="17" spans="1:13" s="3" customFormat="1" ht="28.5" customHeight="1" x14ac:dyDescent="0.2">
      <c r="A17" s="89"/>
      <c r="B17" s="90"/>
      <c r="C17" s="90"/>
      <c r="D17" s="90"/>
      <c r="E17" s="90"/>
      <c r="F17" s="90"/>
      <c r="G17" s="90"/>
      <c r="H17" s="90"/>
      <c r="I17" s="8"/>
      <c r="J17" s="8"/>
      <c r="K17" s="8"/>
      <c r="L17" s="8"/>
    </row>
    <row r="18" spans="1:13" s="3" customFormat="1" ht="44.25" customHeight="1" x14ac:dyDescent="0.2">
      <c r="A18" s="87">
        <v>4</v>
      </c>
      <c r="B18" s="75" t="s">
        <v>37</v>
      </c>
      <c r="C18" s="75" t="s">
        <v>32</v>
      </c>
      <c r="D18" s="65" t="s">
        <v>38</v>
      </c>
      <c r="E18" s="67" t="s">
        <v>39</v>
      </c>
      <c r="F18" s="69" t="s">
        <v>23</v>
      </c>
      <c r="G18" s="63">
        <v>0.9</v>
      </c>
      <c r="H18" s="34" t="s">
        <v>40</v>
      </c>
      <c r="I18" s="58">
        <f>AVERAGE('030151'!AV19:AV20,'030152'!AV19:AV20,'030153'!AV19:AV20,'030154'!AV19:AV20,'030155'!AV19:AV20,'030156'!AV19:AV20)</f>
        <v>0.99991893644617369</v>
      </c>
      <c r="J18" s="17"/>
      <c r="K18" s="58">
        <f>AVERAGE('030251'!AV19:AV20,'030252'!AV19:AV20,'030253'!AV19:AV20)</f>
        <v>1</v>
      </c>
      <c r="L18" s="17"/>
      <c r="M18" s="58">
        <f>AVERAGE(I18,K18)</f>
        <v>0.99995946822308679</v>
      </c>
    </row>
    <row r="19" spans="1:13" s="3" customFormat="1" ht="48.75" customHeight="1" x14ac:dyDescent="0.2">
      <c r="A19" s="88"/>
      <c r="B19" s="76"/>
      <c r="C19" s="76"/>
      <c r="D19" s="66"/>
      <c r="E19" s="68"/>
      <c r="F19" s="70"/>
      <c r="G19" s="64"/>
      <c r="H19" s="34" t="s">
        <v>41</v>
      </c>
      <c r="I19" s="58"/>
      <c r="J19" s="17"/>
      <c r="K19" s="58"/>
      <c r="L19" s="17"/>
      <c r="M19" s="58"/>
    </row>
    <row r="20" spans="1:13" s="3" customFormat="1" ht="28.5" customHeight="1" x14ac:dyDescent="0.2">
      <c r="A20" s="36"/>
      <c r="B20" s="37"/>
      <c r="C20" s="37"/>
      <c r="D20" s="38"/>
      <c r="E20" s="29"/>
      <c r="F20" s="39"/>
      <c r="G20" s="40"/>
      <c r="H20" s="41"/>
      <c r="I20" s="8"/>
      <c r="J20" s="8"/>
      <c r="K20" s="8"/>
      <c r="L20" s="8"/>
    </row>
    <row r="21" spans="1:13" s="3" customFormat="1" ht="33" customHeight="1" x14ac:dyDescent="0.2">
      <c r="A21" s="87">
        <v>5</v>
      </c>
      <c r="B21" s="75" t="s">
        <v>37</v>
      </c>
      <c r="C21" s="75" t="s">
        <v>32</v>
      </c>
      <c r="D21" s="65" t="s">
        <v>38</v>
      </c>
      <c r="E21" s="67" t="s">
        <v>42</v>
      </c>
      <c r="F21" s="69" t="s">
        <v>23</v>
      </c>
      <c r="G21" s="63">
        <v>1</v>
      </c>
      <c r="H21" s="34" t="s">
        <v>43</v>
      </c>
      <c r="I21" s="58">
        <f>AVERAGE('030151'!AV22:AV23,'030152'!AV22:AV23,'030153'!AV22:AV23,'030154'!AV22:AV23,'030155'!AV22:AV23,'030156'!AV22:AV23)</f>
        <v>1</v>
      </c>
      <c r="J21" s="17"/>
      <c r="K21" s="58">
        <f>AVERAGE('030251'!AV22:AV23,'030252'!AV22:AV23,'030253'!AV22:AV23)</f>
        <v>1</v>
      </c>
      <c r="L21" s="17"/>
      <c r="M21" s="58">
        <f>AVERAGE(I21,K21)</f>
        <v>1</v>
      </c>
    </row>
    <row r="22" spans="1:13" s="4" customFormat="1" ht="46.5" customHeight="1" x14ac:dyDescent="0.2">
      <c r="A22" s="88"/>
      <c r="B22" s="76"/>
      <c r="C22" s="76"/>
      <c r="D22" s="66"/>
      <c r="E22" s="68"/>
      <c r="F22" s="70"/>
      <c r="G22" s="64"/>
      <c r="H22" s="34" t="s">
        <v>44</v>
      </c>
      <c r="I22" s="58"/>
      <c r="J22" s="17"/>
      <c r="K22" s="58"/>
      <c r="L22" s="17"/>
      <c r="M22" s="58"/>
    </row>
    <row r="23" spans="1:13" s="4" customFormat="1" ht="23.25" x14ac:dyDescent="0.2">
      <c r="A23" s="59"/>
      <c r="B23" s="60"/>
      <c r="C23" s="60"/>
      <c r="D23" s="60"/>
      <c r="E23" s="60"/>
      <c r="F23" s="60"/>
      <c r="G23" s="60"/>
      <c r="H23" s="60"/>
      <c r="I23" s="15"/>
      <c r="J23" s="15"/>
    </row>
    <row r="24" spans="1:13" ht="33" customHeight="1" x14ac:dyDescent="0.2">
      <c r="A24" s="73">
        <v>6</v>
      </c>
      <c r="B24" s="75" t="s">
        <v>45</v>
      </c>
      <c r="C24" s="75" t="s">
        <v>27</v>
      </c>
      <c r="D24" s="65" t="s">
        <v>46</v>
      </c>
      <c r="E24" s="67" t="s">
        <v>47</v>
      </c>
      <c r="F24" s="61" t="s">
        <v>23</v>
      </c>
      <c r="G24" s="63">
        <v>0.9</v>
      </c>
      <c r="H24" s="34" t="s">
        <v>48</v>
      </c>
      <c r="I24" s="58">
        <f>AVERAGE('030151'!AV25:AV26,'030152'!AV25:AV26,'030153'!AV25:AV26,'030154'!AV25:AV26,'030155'!AV25:AV26,'030156'!AV25:AV26)</f>
        <v>0.99739947989597921</v>
      </c>
      <c r="J24" s="17"/>
      <c r="K24" s="58">
        <f>AVERAGE('030251'!AV25:AV26,'030252'!AV25:AV26,'030253'!AV25:AV26)</f>
        <v>0.999985502203665</v>
      </c>
      <c r="L24" s="17"/>
      <c r="M24" s="58">
        <f>AVERAGE(I24,K24)</f>
        <v>0.99869249104982205</v>
      </c>
    </row>
    <row r="25" spans="1:13" ht="45.75" customHeight="1" x14ac:dyDescent="0.2">
      <c r="A25" s="74"/>
      <c r="B25" s="76"/>
      <c r="C25" s="76"/>
      <c r="D25" s="66"/>
      <c r="E25" s="68"/>
      <c r="F25" s="62"/>
      <c r="G25" s="64"/>
      <c r="H25" s="34" t="s">
        <v>49</v>
      </c>
      <c r="I25" s="58"/>
      <c r="J25" s="17"/>
      <c r="K25" s="58"/>
      <c r="L25" s="17"/>
      <c r="M25" s="58"/>
    </row>
    <row r="26" spans="1:13" ht="30" customHeight="1" x14ac:dyDescent="0.2">
      <c r="A26" s="71"/>
      <c r="B26" s="72"/>
      <c r="C26" s="72"/>
      <c r="D26" s="72"/>
      <c r="E26" s="72"/>
      <c r="F26" s="72"/>
      <c r="G26" s="72"/>
      <c r="H26" s="72"/>
    </row>
  </sheetData>
  <mergeCells count="76"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  <mergeCell ref="M6:M7"/>
    <mergeCell ref="M9:M10"/>
    <mergeCell ref="I6:I7"/>
    <mergeCell ref="K6:K7"/>
    <mergeCell ref="E9:E10"/>
    <mergeCell ref="F9:F10"/>
    <mergeCell ref="B6:H6"/>
    <mergeCell ref="J2:K2"/>
    <mergeCell ref="F2:I2"/>
    <mergeCell ref="A1:L1"/>
    <mergeCell ref="K18:K19"/>
    <mergeCell ref="K9:K10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A9:A10"/>
    <mergeCell ref="B9:B10"/>
    <mergeCell ref="G9:G10"/>
    <mergeCell ref="A11:H11"/>
    <mergeCell ref="A12:A13"/>
    <mergeCell ref="D9:D10"/>
    <mergeCell ref="A4:M4"/>
    <mergeCell ref="A6:A8"/>
    <mergeCell ref="G18:G19"/>
    <mergeCell ref="I21:I22"/>
    <mergeCell ref="K21:K22"/>
    <mergeCell ref="K12:K13"/>
    <mergeCell ref="B7:D7"/>
    <mergeCell ref="E7:H7"/>
    <mergeCell ref="C9:C10"/>
    <mergeCell ref="I9:I10"/>
    <mergeCell ref="I12:I13"/>
    <mergeCell ref="C21:C22"/>
    <mergeCell ref="E12:E13"/>
    <mergeCell ref="A5:M5"/>
    <mergeCell ref="A21:A22"/>
    <mergeCell ref="B21:B22"/>
    <mergeCell ref="A26:H26"/>
    <mergeCell ref="I24:I25"/>
    <mergeCell ref="K24:K25"/>
    <mergeCell ref="A24:A25"/>
    <mergeCell ref="B24:B25"/>
    <mergeCell ref="C24:C25"/>
    <mergeCell ref="D24:D25"/>
    <mergeCell ref="E24:E25"/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</mergeCells>
  <conditionalFormatting sqref="I9:J22">
    <cfRule type="dataBar" priority="1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K9:L22">
    <cfRule type="dataBar" priority="1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M9:M10">
    <cfRule type="dataBar" priority="1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9:M10">
    <cfRule type="dataBar" priority="1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</conditionalFormatting>
  <conditionalFormatting sqref="K9:K10">
    <cfRule type="dataBar" priority="7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I11:L11 I17:L17 I14:L14 I20:L20">
    <cfRule type="dataBar" priority="38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I9:L10">
    <cfRule type="dataBar" priority="38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9:J23 K9:L22">
    <cfRule type="dataBar" priority="39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12:I13">
    <cfRule type="dataBar" priority="4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4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4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K12:K13">
    <cfRule type="dataBar" priority="4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</conditionalFormatting>
  <conditionalFormatting sqref="K12:K13">
    <cfRule type="dataBar" priority="4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</conditionalFormatting>
  <conditionalFormatting sqref="K15:K16"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3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</conditionalFormatting>
  <conditionalFormatting sqref="K18:K19"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3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</conditionalFormatting>
  <conditionalFormatting sqref="K21:K22">
    <cfRule type="dataBar" priority="3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M12:M13"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2:M13"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</conditionalFormatting>
  <conditionalFormatting sqref="M15:M16"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5:M16"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</conditionalFormatting>
  <conditionalFormatting sqref="M18:M19"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18:M19"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</conditionalFormatting>
  <conditionalFormatting sqref="M21:M22"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1:M22"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</conditionalFormatting>
  <conditionalFormatting sqref="J24:J25">
    <cfRule type="dataBar" priority="2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L24:L25">
    <cfRule type="dataBar" priority="2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J24:J25 L24:L25">
    <cfRule type="dataBar" priority="2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M24:M25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conditionalFormatting sqref="M24:M25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</conditionalFormatting>
  <conditionalFormatting sqref="I12:I13"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</conditionalFormatting>
  <conditionalFormatting sqref="I15:I16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</conditionalFormatting>
  <conditionalFormatting sqref="I18:I19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</conditionalFormatting>
  <conditionalFormatting sqref="I21:I22"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{F9BFB4DE-CBE5-4037-8FF9-1989571E6614}</x14:id>
        </ext>
      </extLst>
    </cfRule>
  </conditionalFormatting>
  <conditionalFormatting sqref="I24:I25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{C3FA4791-A29F-4A65-8EEE-D22AA374177D}</x14:id>
        </ext>
      </extLst>
    </cfRule>
  </conditionalFormatting>
  <conditionalFormatting sqref="I24:I25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{B78BC7A8-C55B-4921-BAB1-2B24E1490B47}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</conditionalFormatting>
  <conditionalFormatting sqref="K12:K13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</conditionalFormatting>
  <conditionalFormatting sqref="K15:K16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</conditionalFormatting>
  <conditionalFormatting sqref="K18:K19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</conditionalFormatting>
  <conditionalFormatting sqref="K21:K22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</conditionalFormatting>
  <conditionalFormatting sqref="K24:K25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{D86208B6-040E-4D0D-9720-77AFA6B7084F}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{897535E3-2339-4485-AB69-C31ECFD105B5}</x14:id>
        </ext>
      </extLst>
    </cfRule>
  </conditionalFormatting>
  <conditionalFormatting sqref="K24:K25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{40E8E0C7-E719-4DC3-AF0E-6B2C5568B8E5}</x14:id>
        </ext>
      </extLst>
    </cfRule>
  </conditionalFormatting>
  <conditionalFormatting sqref="K24:K25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{37BC9528-47D2-4358-9DF8-AF5523679D13}</x14:id>
        </ext>
      </extLst>
    </cfRule>
  </conditionalFormatting>
  <dataValidations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  <x14:conditionalFormatting xmlns:xm="http://schemas.microsoft.com/office/excel/2006/main"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F9BFB4DE-CBE5-4037-8FF9-1989571E66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C3FA4791-A29F-4A65-8EEE-D22AA37417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B78BC7A8-C55B-4921-BAB1-2B24E1490B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D86208B6-040E-4D0D-9720-77AFA6B708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897535E3-2339-4485-AB69-C31ECFD105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40E8E0C7-E719-4DC3-AF0E-6B2C5568B8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37BC9528-47D2-4358-9DF8-AF5523679D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BH38"/>
  <sheetViews>
    <sheetView showGridLines="0" topLeftCell="AI20" zoomScale="70" zoomScaleNormal="70" workbookViewId="0">
      <selection activeCell="AV29" sqref="AV29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2</v>
      </c>
      <c r="F2" s="122" t="s">
        <v>51</v>
      </c>
      <c r="G2" s="122"/>
      <c r="H2" s="23">
        <v>30253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1</v>
      </c>
      <c r="J10" s="26">
        <v>21</v>
      </c>
      <c r="K10" s="26">
        <v>0</v>
      </c>
      <c r="L10" s="26">
        <v>0</v>
      </c>
      <c r="M10" s="26">
        <v>35</v>
      </c>
      <c r="N10" s="26">
        <v>96</v>
      </c>
      <c r="O10" s="26">
        <v>100</v>
      </c>
      <c r="P10" s="26">
        <v>111</v>
      </c>
      <c r="Q10" s="26">
        <v>71</v>
      </c>
      <c r="R10" s="26">
        <v>73</v>
      </c>
      <c r="S10" s="26">
        <v>80</v>
      </c>
      <c r="T10" s="26">
        <v>43</v>
      </c>
      <c r="U10" s="26">
        <v>104</v>
      </c>
      <c r="V10" s="26">
        <v>54</v>
      </c>
      <c r="W10" s="26">
        <v>61</v>
      </c>
      <c r="X10" s="26">
        <v>58</v>
      </c>
      <c r="Y10" s="26">
        <v>72</v>
      </c>
      <c r="Z10" s="26">
        <v>40</v>
      </c>
      <c r="AA10" s="26">
        <v>77</v>
      </c>
      <c r="AB10" s="26">
        <v>48</v>
      </c>
      <c r="AC10" s="26">
        <v>46</v>
      </c>
      <c r="AD10" s="26">
        <v>55</v>
      </c>
      <c r="AE10" s="26">
        <v>36</v>
      </c>
      <c r="AF10" s="26">
        <v>49</v>
      </c>
      <c r="AG10" s="26">
        <v>50</v>
      </c>
      <c r="AH10" s="26">
        <v>68</v>
      </c>
      <c r="AI10" s="26">
        <v>61</v>
      </c>
      <c r="AJ10" s="26">
        <v>42</v>
      </c>
      <c r="AK10" s="26">
        <v>52</v>
      </c>
      <c r="AL10" s="26">
        <v>42</v>
      </c>
      <c r="AM10" s="26">
        <v>37</v>
      </c>
      <c r="AN10" s="26">
        <v>60</v>
      </c>
      <c r="AO10" s="26">
        <v>56</v>
      </c>
      <c r="AP10" s="26">
        <v>42</v>
      </c>
      <c r="AQ10" s="26">
        <v>48</v>
      </c>
      <c r="AR10" s="26">
        <v>46</v>
      </c>
      <c r="AS10" s="26">
        <v>22</v>
      </c>
      <c r="AT10" s="26">
        <v>38</v>
      </c>
      <c r="AU10" s="26">
        <v>65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1</v>
      </c>
      <c r="J11" s="43">
        <v>21</v>
      </c>
      <c r="K11" s="43">
        <v>0</v>
      </c>
      <c r="L11" s="43">
        <v>0</v>
      </c>
      <c r="M11" s="43">
        <v>35</v>
      </c>
      <c r="N11" s="43">
        <v>96</v>
      </c>
      <c r="O11" s="43">
        <v>100</v>
      </c>
      <c r="P11" s="43">
        <v>111</v>
      </c>
      <c r="Q11" s="43">
        <v>71</v>
      </c>
      <c r="R11" s="43">
        <v>73</v>
      </c>
      <c r="S11" s="43">
        <v>80</v>
      </c>
      <c r="T11" s="43">
        <v>43</v>
      </c>
      <c r="U11" s="43">
        <v>104</v>
      </c>
      <c r="V11" s="43">
        <v>54</v>
      </c>
      <c r="W11" s="43">
        <v>61</v>
      </c>
      <c r="X11" s="43">
        <v>58</v>
      </c>
      <c r="Y11" s="43">
        <v>72</v>
      </c>
      <c r="Z11" s="43">
        <v>40</v>
      </c>
      <c r="AA11" s="43">
        <v>77</v>
      </c>
      <c r="AB11" s="43">
        <v>48</v>
      </c>
      <c r="AC11" s="43">
        <v>46</v>
      </c>
      <c r="AD11" s="43">
        <v>55</v>
      </c>
      <c r="AE11" s="43">
        <v>36</v>
      </c>
      <c r="AF11" s="43">
        <v>49</v>
      </c>
      <c r="AG11" s="43">
        <v>50</v>
      </c>
      <c r="AH11" s="43">
        <v>68</v>
      </c>
      <c r="AI11" s="43">
        <v>61</v>
      </c>
      <c r="AJ11" s="43">
        <v>42</v>
      </c>
      <c r="AK11" s="43">
        <v>52</v>
      </c>
      <c r="AL11" s="43">
        <v>42</v>
      </c>
      <c r="AM11" s="43">
        <v>37</v>
      </c>
      <c r="AN11" s="43">
        <v>60</v>
      </c>
      <c r="AO11" s="43">
        <v>56</v>
      </c>
      <c r="AP11" s="43">
        <v>42</v>
      </c>
      <c r="AQ11" s="43">
        <v>48</v>
      </c>
      <c r="AR11" s="43">
        <v>46</v>
      </c>
      <c r="AS11" s="43">
        <v>22</v>
      </c>
      <c r="AT11" s="43">
        <v>38</v>
      </c>
      <c r="AU11" s="43">
        <v>65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1</v>
      </c>
      <c r="J13" s="26">
        <v>21</v>
      </c>
      <c r="K13" s="26">
        <v>0</v>
      </c>
      <c r="L13" s="26">
        <v>0</v>
      </c>
      <c r="M13" s="26">
        <v>35</v>
      </c>
      <c r="N13" s="26">
        <v>96</v>
      </c>
      <c r="O13" s="26">
        <v>99</v>
      </c>
      <c r="P13" s="26">
        <v>111</v>
      </c>
      <c r="Q13" s="26">
        <v>71</v>
      </c>
      <c r="R13" s="26">
        <v>73</v>
      </c>
      <c r="S13" s="26">
        <v>79</v>
      </c>
      <c r="T13" s="26">
        <v>43</v>
      </c>
      <c r="U13" s="26">
        <v>104</v>
      </c>
      <c r="V13" s="26">
        <v>54</v>
      </c>
      <c r="W13" s="26">
        <v>60</v>
      </c>
      <c r="X13" s="26">
        <v>57</v>
      </c>
      <c r="Y13" s="26">
        <v>72</v>
      </c>
      <c r="Z13" s="26">
        <v>40</v>
      </c>
      <c r="AA13" s="26">
        <v>77</v>
      </c>
      <c r="AB13" s="26">
        <v>48</v>
      </c>
      <c r="AC13" s="26">
        <v>46</v>
      </c>
      <c r="AD13" s="26">
        <v>55</v>
      </c>
      <c r="AE13" s="26">
        <v>36</v>
      </c>
      <c r="AF13" s="26">
        <v>49</v>
      </c>
      <c r="AG13" s="26">
        <v>50</v>
      </c>
      <c r="AH13" s="26">
        <v>68</v>
      </c>
      <c r="AI13" s="26">
        <v>61</v>
      </c>
      <c r="AJ13" s="26">
        <v>41</v>
      </c>
      <c r="AK13" s="26">
        <v>52</v>
      </c>
      <c r="AL13" s="26">
        <v>42</v>
      </c>
      <c r="AM13" s="26">
        <v>37</v>
      </c>
      <c r="AN13" s="26">
        <v>60</v>
      </c>
      <c r="AO13" s="26">
        <v>56</v>
      </c>
      <c r="AP13" s="26">
        <v>42</v>
      </c>
      <c r="AQ13" s="26">
        <v>48</v>
      </c>
      <c r="AR13" s="26">
        <v>46</v>
      </c>
      <c r="AS13" s="26">
        <v>22</v>
      </c>
      <c r="AT13" s="26">
        <v>38</v>
      </c>
      <c r="AU13" s="26">
        <v>64</v>
      </c>
      <c r="AV13" s="109">
        <f>IFERROR(SUM(I13:AU13)/SUM(I14:AU14),0)</f>
        <v>0.99660359049005343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1</v>
      </c>
      <c r="J14" s="43">
        <v>21</v>
      </c>
      <c r="K14" s="43">
        <v>0</v>
      </c>
      <c r="L14" s="43">
        <v>0</v>
      </c>
      <c r="M14" s="43">
        <v>35</v>
      </c>
      <c r="N14" s="43">
        <v>96</v>
      </c>
      <c r="O14" s="43">
        <v>100</v>
      </c>
      <c r="P14" s="43">
        <v>111</v>
      </c>
      <c r="Q14" s="43">
        <v>71</v>
      </c>
      <c r="R14" s="43">
        <v>73</v>
      </c>
      <c r="S14" s="43">
        <v>80</v>
      </c>
      <c r="T14" s="43">
        <v>43</v>
      </c>
      <c r="U14" s="43">
        <v>104</v>
      </c>
      <c r="V14" s="43">
        <v>54</v>
      </c>
      <c r="W14" s="43">
        <v>61</v>
      </c>
      <c r="X14" s="43">
        <v>58</v>
      </c>
      <c r="Y14" s="43">
        <v>73</v>
      </c>
      <c r="Z14" s="43">
        <v>40</v>
      </c>
      <c r="AA14" s="43">
        <v>77</v>
      </c>
      <c r="AB14" s="43">
        <v>48</v>
      </c>
      <c r="AC14" s="43">
        <v>46</v>
      </c>
      <c r="AD14" s="43">
        <v>55</v>
      </c>
      <c r="AE14" s="43">
        <v>36</v>
      </c>
      <c r="AF14" s="43">
        <v>49</v>
      </c>
      <c r="AG14" s="43">
        <v>50</v>
      </c>
      <c r="AH14" s="43">
        <v>68</v>
      </c>
      <c r="AI14" s="43">
        <v>61</v>
      </c>
      <c r="AJ14" s="43">
        <v>42</v>
      </c>
      <c r="AK14" s="43">
        <v>52</v>
      </c>
      <c r="AL14" s="43">
        <v>42</v>
      </c>
      <c r="AM14" s="43">
        <v>37</v>
      </c>
      <c r="AN14" s="43">
        <v>60</v>
      </c>
      <c r="AO14" s="43">
        <v>56</v>
      </c>
      <c r="AP14" s="43">
        <v>42</v>
      </c>
      <c r="AQ14" s="43">
        <v>48</v>
      </c>
      <c r="AR14" s="43">
        <v>46</v>
      </c>
      <c r="AS14" s="43">
        <v>22</v>
      </c>
      <c r="AT14" s="43">
        <v>38</v>
      </c>
      <c r="AU14" s="43">
        <v>65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1</v>
      </c>
      <c r="J16" s="26">
        <v>21</v>
      </c>
      <c r="K16" s="26">
        <v>0</v>
      </c>
      <c r="L16" s="26">
        <v>0</v>
      </c>
      <c r="M16" s="26">
        <v>35</v>
      </c>
      <c r="N16" s="26">
        <v>96</v>
      </c>
      <c r="O16" s="26">
        <v>100</v>
      </c>
      <c r="P16" s="26">
        <v>111</v>
      </c>
      <c r="Q16" s="26">
        <v>71</v>
      </c>
      <c r="R16" s="26">
        <v>73</v>
      </c>
      <c r="S16" s="26">
        <v>80</v>
      </c>
      <c r="T16" s="26">
        <v>43</v>
      </c>
      <c r="U16" s="26">
        <v>104</v>
      </c>
      <c r="V16" s="26">
        <v>54</v>
      </c>
      <c r="W16" s="26">
        <v>61</v>
      </c>
      <c r="X16" s="26">
        <v>58</v>
      </c>
      <c r="Y16" s="26">
        <v>72</v>
      </c>
      <c r="Z16" s="26">
        <v>40</v>
      </c>
      <c r="AA16" s="26">
        <v>77</v>
      </c>
      <c r="AB16" s="26">
        <v>48</v>
      </c>
      <c r="AC16" s="26">
        <v>46</v>
      </c>
      <c r="AD16" s="26">
        <v>55</v>
      </c>
      <c r="AE16" s="26">
        <v>36</v>
      </c>
      <c r="AF16" s="26">
        <v>49</v>
      </c>
      <c r="AG16" s="26">
        <v>50</v>
      </c>
      <c r="AH16" s="26">
        <v>68</v>
      </c>
      <c r="AI16" s="26">
        <v>61</v>
      </c>
      <c r="AJ16" s="26">
        <v>42</v>
      </c>
      <c r="AK16" s="26">
        <v>52</v>
      </c>
      <c r="AL16" s="26">
        <v>42</v>
      </c>
      <c r="AM16" s="26">
        <v>37</v>
      </c>
      <c r="AN16" s="26">
        <v>60</v>
      </c>
      <c r="AO16" s="26">
        <v>56</v>
      </c>
      <c r="AP16" s="26">
        <v>42</v>
      </c>
      <c r="AQ16" s="26">
        <v>48</v>
      </c>
      <c r="AR16" s="26">
        <v>46</v>
      </c>
      <c r="AS16" s="26">
        <v>22</v>
      </c>
      <c r="AT16" s="26">
        <v>38</v>
      </c>
      <c r="AU16" s="26">
        <v>65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1</v>
      </c>
      <c r="J17" s="43">
        <v>21</v>
      </c>
      <c r="K17" s="43">
        <v>0</v>
      </c>
      <c r="L17" s="43">
        <v>0</v>
      </c>
      <c r="M17" s="43">
        <v>35</v>
      </c>
      <c r="N17" s="43">
        <v>96</v>
      </c>
      <c r="O17" s="43">
        <v>100</v>
      </c>
      <c r="P17" s="43">
        <v>111</v>
      </c>
      <c r="Q17" s="43">
        <v>71</v>
      </c>
      <c r="R17" s="43">
        <v>73</v>
      </c>
      <c r="S17" s="43">
        <v>80</v>
      </c>
      <c r="T17" s="43">
        <v>43</v>
      </c>
      <c r="U17" s="43">
        <v>104</v>
      </c>
      <c r="V17" s="43">
        <v>54</v>
      </c>
      <c r="W17" s="43">
        <v>61</v>
      </c>
      <c r="X17" s="43">
        <v>58</v>
      </c>
      <c r="Y17" s="43">
        <v>72</v>
      </c>
      <c r="Z17" s="43">
        <v>40</v>
      </c>
      <c r="AA17" s="43">
        <v>77</v>
      </c>
      <c r="AB17" s="43">
        <v>48</v>
      </c>
      <c r="AC17" s="43">
        <v>46</v>
      </c>
      <c r="AD17" s="43">
        <v>55</v>
      </c>
      <c r="AE17" s="43">
        <v>36</v>
      </c>
      <c r="AF17" s="43">
        <v>49</v>
      </c>
      <c r="AG17" s="43">
        <v>50</v>
      </c>
      <c r="AH17" s="43">
        <v>68</v>
      </c>
      <c r="AI17" s="43">
        <v>61</v>
      </c>
      <c r="AJ17" s="43">
        <v>42</v>
      </c>
      <c r="AK17" s="43">
        <v>52</v>
      </c>
      <c r="AL17" s="43">
        <v>42</v>
      </c>
      <c r="AM17" s="43">
        <v>37</v>
      </c>
      <c r="AN17" s="43">
        <v>60</v>
      </c>
      <c r="AO17" s="43">
        <v>56</v>
      </c>
      <c r="AP17" s="43">
        <v>42</v>
      </c>
      <c r="AQ17" s="43">
        <v>48</v>
      </c>
      <c r="AR17" s="43">
        <v>46</v>
      </c>
      <c r="AS17" s="43">
        <v>22</v>
      </c>
      <c r="AT17" s="43">
        <v>38</v>
      </c>
      <c r="AU17" s="43">
        <v>65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16</v>
      </c>
      <c r="J19" s="26">
        <v>21</v>
      </c>
      <c r="K19" s="26">
        <v>0</v>
      </c>
      <c r="L19" s="26">
        <v>0</v>
      </c>
      <c r="M19" s="26">
        <v>31</v>
      </c>
      <c r="N19" s="26">
        <v>36</v>
      </c>
      <c r="O19" s="26">
        <v>97</v>
      </c>
      <c r="P19" s="26">
        <v>137</v>
      </c>
      <c r="Q19" s="26">
        <v>89</v>
      </c>
      <c r="R19" s="26">
        <v>52</v>
      </c>
      <c r="S19" s="26">
        <v>110</v>
      </c>
      <c r="T19" s="26">
        <v>70</v>
      </c>
      <c r="U19" s="26">
        <v>58</v>
      </c>
      <c r="V19" s="26">
        <v>48</v>
      </c>
      <c r="W19" s="26">
        <v>22</v>
      </c>
      <c r="X19" s="26">
        <v>122</v>
      </c>
      <c r="Y19" s="26">
        <v>60</v>
      </c>
      <c r="Z19" s="26">
        <v>51</v>
      </c>
      <c r="AA19" s="26">
        <v>64</v>
      </c>
      <c r="AB19" s="26">
        <v>84</v>
      </c>
      <c r="AC19" s="26">
        <v>38</v>
      </c>
      <c r="AD19" s="26">
        <v>26</v>
      </c>
      <c r="AE19" s="26">
        <v>65</v>
      </c>
      <c r="AF19" s="26">
        <v>40</v>
      </c>
      <c r="AG19" s="26">
        <v>47</v>
      </c>
      <c r="AH19" s="26">
        <v>44</v>
      </c>
      <c r="AI19" s="26">
        <v>74</v>
      </c>
      <c r="AJ19" s="26">
        <v>65</v>
      </c>
      <c r="AK19" s="26">
        <v>46</v>
      </c>
      <c r="AL19" s="26">
        <v>24</v>
      </c>
      <c r="AM19" s="26">
        <v>0</v>
      </c>
      <c r="AN19" s="26">
        <v>52</v>
      </c>
      <c r="AO19" s="26">
        <v>98</v>
      </c>
      <c r="AP19" s="26">
        <v>63</v>
      </c>
      <c r="AQ19" s="26">
        <v>58</v>
      </c>
      <c r="AR19" s="26">
        <v>46</v>
      </c>
      <c r="AS19" s="26">
        <v>28</v>
      </c>
      <c r="AT19" s="26">
        <v>41</v>
      </c>
      <c r="AU19" s="26">
        <v>9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16</v>
      </c>
      <c r="J20" s="43">
        <v>21</v>
      </c>
      <c r="K20" s="43">
        <v>0</v>
      </c>
      <c r="L20" s="43">
        <v>0</v>
      </c>
      <c r="M20" s="43">
        <v>31</v>
      </c>
      <c r="N20" s="43">
        <v>36</v>
      </c>
      <c r="O20" s="43">
        <v>97</v>
      </c>
      <c r="P20" s="43">
        <v>137</v>
      </c>
      <c r="Q20" s="43">
        <v>89</v>
      </c>
      <c r="R20" s="43">
        <v>52</v>
      </c>
      <c r="S20" s="43">
        <v>110</v>
      </c>
      <c r="T20" s="43">
        <v>70</v>
      </c>
      <c r="U20" s="43">
        <v>58</v>
      </c>
      <c r="V20" s="43">
        <v>48</v>
      </c>
      <c r="W20" s="43">
        <v>22</v>
      </c>
      <c r="X20" s="43">
        <v>122</v>
      </c>
      <c r="Y20" s="43">
        <v>60</v>
      </c>
      <c r="Z20" s="43">
        <v>51</v>
      </c>
      <c r="AA20" s="43">
        <v>64</v>
      </c>
      <c r="AB20" s="43">
        <v>84</v>
      </c>
      <c r="AC20" s="43">
        <v>38</v>
      </c>
      <c r="AD20" s="43">
        <v>26</v>
      </c>
      <c r="AE20" s="43">
        <v>65</v>
      </c>
      <c r="AF20" s="43">
        <v>40</v>
      </c>
      <c r="AG20" s="43">
        <v>47</v>
      </c>
      <c r="AH20" s="43">
        <v>44</v>
      </c>
      <c r="AI20" s="43">
        <v>74</v>
      </c>
      <c r="AJ20" s="43">
        <v>65</v>
      </c>
      <c r="AK20" s="43">
        <v>46</v>
      </c>
      <c r="AL20" s="43">
        <v>24</v>
      </c>
      <c r="AM20" s="43">
        <v>0</v>
      </c>
      <c r="AN20" s="43">
        <v>52</v>
      </c>
      <c r="AO20" s="43">
        <v>98</v>
      </c>
      <c r="AP20" s="43">
        <v>63</v>
      </c>
      <c r="AQ20" s="43">
        <v>58</v>
      </c>
      <c r="AR20" s="43">
        <v>46</v>
      </c>
      <c r="AS20" s="43">
        <v>28</v>
      </c>
      <c r="AT20" s="43">
        <v>41</v>
      </c>
      <c r="AU20" s="43">
        <v>9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151</v>
      </c>
      <c r="J22" s="26">
        <v>129</v>
      </c>
      <c r="K22" s="26">
        <v>0</v>
      </c>
      <c r="L22" s="26">
        <v>0</v>
      </c>
      <c r="M22" s="26">
        <v>124</v>
      </c>
      <c r="N22" s="26">
        <v>119</v>
      </c>
      <c r="O22" s="26">
        <v>190</v>
      </c>
      <c r="P22" s="26">
        <v>266</v>
      </c>
      <c r="Q22" s="26">
        <v>275</v>
      </c>
      <c r="R22" s="26">
        <v>237</v>
      </c>
      <c r="S22" s="26">
        <v>236</v>
      </c>
      <c r="T22" s="26">
        <v>242</v>
      </c>
      <c r="U22" s="26">
        <v>200</v>
      </c>
      <c r="V22" s="26">
        <v>168</v>
      </c>
      <c r="W22" s="26">
        <v>144</v>
      </c>
      <c r="X22" s="26">
        <v>184</v>
      </c>
      <c r="Y22" s="26">
        <v>183</v>
      </c>
      <c r="Z22" s="26">
        <v>193</v>
      </c>
      <c r="AA22" s="26">
        <v>180</v>
      </c>
      <c r="AB22" s="26">
        <v>174</v>
      </c>
      <c r="AC22" s="26">
        <v>176</v>
      </c>
      <c r="AD22" s="26">
        <v>148</v>
      </c>
      <c r="AE22" s="26">
        <v>165</v>
      </c>
      <c r="AF22" s="26">
        <v>152</v>
      </c>
      <c r="AG22" s="26">
        <v>132</v>
      </c>
      <c r="AH22" s="26">
        <v>133</v>
      </c>
      <c r="AI22" s="26">
        <v>161</v>
      </c>
      <c r="AJ22" s="26">
        <v>185</v>
      </c>
      <c r="AK22" s="26">
        <v>162</v>
      </c>
      <c r="AL22" s="26">
        <v>136</v>
      </c>
      <c r="AM22" s="26">
        <v>97</v>
      </c>
      <c r="AN22" s="26">
        <v>99</v>
      </c>
      <c r="AO22" s="26">
        <v>159</v>
      </c>
      <c r="AP22" s="26">
        <v>180</v>
      </c>
      <c r="AQ22" s="26">
        <v>176</v>
      </c>
      <c r="AR22" s="26">
        <v>161</v>
      </c>
      <c r="AS22" s="26">
        <v>166</v>
      </c>
      <c r="AT22" s="26">
        <v>154</v>
      </c>
      <c r="AU22" s="26">
        <v>116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151</v>
      </c>
      <c r="J23" s="43">
        <v>129</v>
      </c>
      <c r="K23" s="43">
        <v>0</v>
      </c>
      <c r="L23" s="43">
        <v>0</v>
      </c>
      <c r="M23" s="43">
        <v>124</v>
      </c>
      <c r="N23" s="43">
        <v>119</v>
      </c>
      <c r="O23" s="43">
        <v>190</v>
      </c>
      <c r="P23" s="43">
        <v>266</v>
      </c>
      <c r="Q23" s="43">
        <v>275</v>
      </c>
      <c r="R23" s="43">
        <v>237</v>
      </c>
      <c r="S23" s="43">
        <v>236</v>
      </c>
      <c r="T23" s="43">
        <v>242</v>
      </c>
      <c r="U23" s="43">
        <v>200</v>
      </c>
      <c r="V23" s="43">
        <v>168</v>
      </c>
      <c r="W23" s="43">
        <v>144</v>
      </c>
      <c r="X23" s="43">
        <v>184</v>
      </c>
      <c r="Y23" s="43">
        <v>183</v>
      </c>
      <c r="Z23" s="43">
        <v>193</v>
      </c>
      <c r="AA23" s="43">
        <v>180</v>
      </c>
      <c r="AB23" s="43">
        <v>174</v>
      </c>
      <c r="AC23" s="43">
        <v>176</v>
      </c>
      <c r="AD23" s="43">
        <v>148</v>
      </c>
      <c r="AE23" s="43">
        <v>165</v>
      </c>
      <c r="AF23" s="43">
        <v>152</v>
      </c>
      <c r="AG23" s="43">
        <v>132</v>
      </c>
      <c r="AH23" s="43">
        <v>133</v>
      </c>
      <c r="AI23" s="43">
        <v>161</v>
      </c>
      <c r="AJ23" s="43">
        <v>185</v>
      </c>
      <c r="AK23" s="43">
        <v>162</v>
      </c>
      <c r="AL23" s="43">
        <v>136</v>
      </c>
      <c r="AM23" s="43">
        <v>97</v>
      </c>
      <c r="AN23" s="43">
        <v>99</v>
      </c>
      <c r="AO23" s="43">
        <v>159</v>
      </c>
      <c r="AP23" s="43">
        <v>180</v>
      </c>
      <c r="AQ23" s="43">
        <v>176</v>
      </c>
      <c r="AR23" s="43">
        <v>161</v>
      </c>
      <c r="AS23" s="43">
        <v>166</v>
      </c>
      <c r="AT23" s="43">
        <v>154</v>
      </c>
      <c r="AU23" s="43">
        <v>116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11</v>
      </c>
      <c r="J25" s="26">
        <v>43</v>
      </c>
      <c r="K25" s="26">
        <v>0</v>
      </c>
      <c r="L25" s="26">
        <v>0</v>
      </c>
      <c r="M25" s="26">
        <v>36</v>
      </c>
      <c r="N25" s="26">
        <v>41</v>
      </c>
      <c r="O25" s="26">
        <v>26</v>
      </c>
      <c r="P25" s="26">
        <v>61</v>
      </c>
      <c r="Q25" s="26">
        <v>80</v>
      </c>
      <c r="R25" s="26">
        <v>90</v>
      </c>
      <c r="S25" s="26">
        <v>106</v>
      </c>
      <c r="T25" s="26">
        <v>64</v>
      </c>
      <c r="U25" s="26">
        <v>93</v>
      </c>
      <c r="V25" s="26">
        <v>80</v>
      </c>
      <c r="W25" s="26">
        <v>45</v>
      </c>
      <c r="X25" s="26">
        <v>82</v>
      </c>
      <c r="Y25" s="26">
        <v>61</v>
      </c>
      <c r="Z25" s="26">
        <v>40</v>
      </c>
      <c r="AA25" s="26">
        <v>77</v>
      </c>
      <c r="AB25" s="26">
        <v>87</v>
      </c>
      <c r="AC25" s="26">
        <v>39</v>
      </c>
      <c r="AD25" s="26">
        <v>54</v>
      </c>
      <c r="AE25" s="26">
        <v>47</v>
      </c>
      <c r="AF25" s="26">
        <v>53</v>
      </c>
      <c r="AG25" s="26">
        <v>67</v>
      </c>
      <c r="AH25" s="26">
        <v>43</v>
      </c>
      <c r="AI25" s="26">
        <v>46</v>
      </c>
      <c r="AJ25" s="26">
        <v>38</v>
      </c>
      <c r="AK25" s="26">
        <v>69</v>
      </c>
      <c r="AL25" s="26">
        <v>50</v>
      </c>
      <c r="AM25" s="26">
        <v>39</v>
      </c>
      <c r="AN25" s="26">
        <v>50</v>
      </c>
      <c r="AO25" s="26">
        <v>50</v>
      </c>
      <c r="AP25" s="26">
        <v>42</v>
      </c>
      <c r="AQ25" s="26">
        <v>62</v>
      </c>
      <c r="AR25" s="26">
        <v>61</v>
      </c>
      <c r="AS25" s="26">
        <v>23</v>
      </c>
      <c r="AT25" s="26">
        <v>53</v>
      </c>
      <c r="AU25" s="26">
        <v>47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11</v>
      </c>
      <c r="J26" s="43">
        <v>43</v>
      </c>
      <c r="K26" s="43">
        <v>0</v>
      </c>
      <c r="L26" s="43">
        <v>0</v>
      </c>
      <c r="M26" s="43">
        <v>36</v>
      </c>
      <c r="N26" s="43">
        <v>41</v>
      </c>
      <c r="O26" s="43">
        <v>26</v>
      </c>
      <c r="P26" s="43">
        <v>61</v>
      </c>
      <c r="Q26" s="43">
        <v>80</v>
      </c>
      <c r="R26" s="43">
        <v>90</v>
      </c>
      <c r="S26" s="43">
        <v>106</v>
      </c>
      <c r="T26" s="43">
        <v>64</v>
      </c>
      <c r="U26" s="43">
        <v>93</v>
      </c>
      <c r="V26" s="43">
        <v>80</v>
      </c>
      <c r="W26" s="43">
        <v>45</v>
      </c>
      <c r="X26" s="43">
        <v>82</v>
      </c>
      <c r="Y26" s="43">
        <v>61</v>
      </c>
      <c r="Z26" s="43">
        <v>40</v>
      </c>
      <c r="AA26" s="43">
        <v>77</v>
      </c>
      <c r="AB26" s="43">
        <v>87</v>
      </c>
      <c r="AC26" s="43">
        <v>39</v>
      </c>
      <c r="AD26" s="43">
        <v>54</v>
      </c>
      <c r="AE26" s="43">
        <v>47</v>
      </c>
      <c r="AF26" s="43">
        <v>53</v>
      </c>
      <c r="AG26" s="43">
        <v>67</v>
      </c>
      <c r="AH26" s="43">
        <v>43</v>
      </c>
      <c r="AI26" s="43">
        <v>46</v>
      </c>
      <c r="AJ26" s="43">
        <v>38</v>
      </c>
      <c r="AK26" s="43">
        <v>69</v>
      </c>
      <c r="AL26" s="43">
        <v>50</v>
      </c>
      <c r="AM26" s="43">
        <v>39</v>
      </c>
      <c r="AN26" s="43">
        <v>50</v>
      </c>
      <c r="AO26" s="43">
        <v>50</v>
      </c>
      <c r="AP26" s="43">
        <v>42</v>
      </c>
      <c r="AQ26" s="43">
        <v>62</v>
      </c>
      <c r="AR26" s="43">
        <v>61</v>
      </c>
      <c r="AS26" s="43">
        <v>23</v>
      </c>
      <c r="AT26" s="43">
        <v>53</v>
      </c>
      <c r="AU26" s="43">
        <v>47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V19:AV20"/>
    <mergeCell ref="A19:A20"/>
    <mergeCell ref="B19:B20"/>
    <mergeCell ref="C19:C20"/>
    <mergeCell ref="D19:D20"/>
    <mergeCell ref="E19:E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A12:AV12"/>
    <mergeCell ref="A10:A11"/>
    <mergeCell ref="B10:B11"/>
    <mergeCell ref="C10:C11"/>
    <mergeCell ref="D10:D11"/>
    <mergeCell ref="E10:E11"/>
    <mergeCell ref="A1:AV1"/>
    <mergeCell ref="F2:G2"/>
    <mergeCell ref="A4:AV4"/>
    <mergeCell ref="A5:AV5"/>
    <mergeCell ref="F10:F11"/>
    <mergeCell ref="G10:G11"/>
    <mergeCell ref="AV10:AV11"/>
    <mergeCell ref="A6:A9"/>
    <mergeCell ref="B6:H6"/>
    <mergeCell ref="I6:AU6"/>
    <mergeCell ref="AV6:AV9"/>
    <mergeCell ref="B7:D7"/>
    <mergeCell ref="E7:H7"/>
    <mergeCell ref="I7:AU7"/>
    <mergeCell ref="B8:AU8"/>
    <mergeCell ref="AT2:AV2"/>
    <mergeCell ref="I29:L29"/>
    <mergeCell ref="B34:M34"/>
    <mergeCell ref="B35:G35"/>
    <mergeCell ref="H35:M35"/>
    <mergeCell ref="B36:G37"/>
    <mergeCell ref="H36:M37"/>
  </mergeCells>
  <conditionalFormatting sqref="I21:AU21">
    <cfRule type="colorScale" priority="4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16" priority="21" operator="greaterThan">
      <formula>95%</formula>
    </cfRule>
    <cfRule type="cellIs" dxfId="15" priority="22" operator="greaterThanOrEqual">
      <formula>90%</formula>
    </cfRule>
    <cfRule type="cellIs" dxfId="14" priority="23" operator="lessThan">
      <formula>89.99%</formula>
    </cfRule>
  </conditionalFormatting>
  <conditionalFormatting sqref="AV13">
    <cfRule type="cellIs" dxfId="13" priority="18" operator="greaterThan">
      <formula>95%</formula>
    </cfRule>
    <cfRule type="cellIs" dxfId="12" priority="19" operator="greaterThanOrEqual">
      <formula>90%</formula>
    </cfRule>
    <cfRule type="cellIs" dxfId="11" priority="20" operator="lessThan">
      <formula>89.99%</formula>
    </cfRule>
  </conditionalFormatting>
  <conditionalFormatting sqref="AV16">
    <cfRule type="cellIs" dxfId="10" priority="15" operator="greaterThan">
      <formula>95%</formula>
    </cfRule>
    <cfRule type="cellIs" dxfId="9" priority="16" operator="greaterThanOrEqual">
      <formula>90%</formula>
    </cfRule>
    <cfRule type="cellIs" dxfId="8" priority="17" operator="lessThan">
      <formula>89.99%</formula>
    </cfRule>
  </conditionalFormatting>
  <conditionalFormatting sqref="AV19">
    <cfRule type="cellIs" dxfId="7" priority="12" operator="greaterThan">
      <formula>95%</formula>
    </cfRule>
    <cfRule type="cellIs" dxfId="6" priority="13" operator="greaterThanOrEqual">
      <formula>90%</formula>
    </cfRule>
    <cfRule type="cellIs" dxfId="5" priority="14" operator="lessThan">
      <formula>89.99%</formula>
    </cfRule>
  </conditionalFormatting>
  <conditionalFormatting sqref="AV25">
    <cfRule type="cellIs" dxfId="4" priority="3" operator="greaterThan">
      <formula>95%</formula>
    </cfRule>
    <cfRule type="cellIs" dxfId="3" priority="4" operator="greaterThanOrEqual">
      <formula>90%</formula>
    </cfRule>
    <cfRule type="cellIs" dxfId="2" priority="5" operator="lessThan">
      <formula>89.99%</formula>
    </cfRule>
  </conditionalFormatting>
  <conditionalFormatting sqref="AV22">
    <cfRule type="cellIs" dxfId="1" priority="1" operator="greaterThanOrEqual">
      <formula>100%</formula>
    </cfRule>
    <cfRule type="cellIs" dxfId="0" priority="2" operator="lessThan">
      <formula>99.99%</formula>
    </cfRule>
  </conditionalFormatting>
  <dataValidations count="1">
    <dataValidation showDropDown="1" showInputMessage="1" showErrorMessage="1" sqref="C21 G19:G23 G10:G11 G16:G17 G13:G14 G25:G26" xr:uid="{5CD05DB9-0178-493E-8599-E890D3BB966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H38"/>
  <sheetViews>
    <sheetView showGridLines="0" tabSelected="1" topLeftCell="W1" zoomScale="80" zoomScaleNormal="80" workbookViewId="0">
      <selection activeCell="B8" sqref="B8:AU8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'PANEL DE CONTROL DISTRITAL'!F2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">
        <v>55</v>
      </c>
      <c r="J9" s="31" t="s">
        <v>56</v>
      </c>
      <c r="K9" s="31" t="s">
        <v>57</v>
      </c>
      <c r="L9" s="31" t="s">
        <v>58</v>
      </c>
      <c r="M9" s="31" t="s">
        <v>59</v>
      </c>
      <c r="N9" s="31" t="s">
        <v>60</v>
      </c>
      <c r="O9" s="31" t="s">
        <v>61</v>
      </c>
      <c r="P9" s="31" t="s">
        <v>62</v>
      </c>
      <c r="Q9" s="31" t="s">
        <v>63</v>
      </c>
      <c r="R9" s="31" t="s">
        <v>64</v>
      </c>
      <c r="S9" s="31" t="s">
        <v>65</v>
      </c>
      <c r="T9" s="31" t="s">
        <v>66</v>
      </c>
      <c r="U9" s="31" t="s">
        <v>67</v>
      </c>
      <c r="V9" s="31" t="s">
        <v>68</v>
      </c>
      <c r="W9" s="31" t="s">
        <v>69</v>
      </c>
      <c r="X9" s="31" t="s">
        <v>70</v>
      </c>
      <c r="Y9" s="31" t="s">
        <v>71</v>
      </c>
      <c r="Z9" s="31" t="s">
        <v>72</v>
      </c>
      <c r="AA9" s="31" t="s">
        <v>73</v>
      </c>
      <c r="AB9" s="31" t="s">
        <v>74</v>
      </c>
      <c r="AC9" s="31" t="s">
        <v>75</v>
      </c>
      <c r="AD9" s="31" t="s">
        <v>76</v>
      </c>
      <c r="AE9" s="31" t="s">
        <v>77</v>
      </c>
      <c r="AF9" s="31" t="s">
        <v>78</v>
      </c>
      <c r="AG9" s="31" t="s">
        <v>79</v>
      </c>
      <c r="AH9" s="31" t="s">
        <v>80</v>
      </c>
      <c r="AI9" s="31" t="s">
        <v>81</v>
      </c>
      <c r="AJ9" s="31" t="s">
        <v>82</v>
      </c>
      <c r="AK9" s="31" t="s">
        <v>83</v>
      </c>
      <c r="AL9" s="31" t="s">
        <v>84</v>
      </c>
      <c r="AM9" s="31" t="s">
        <v>85</v>
      </c>
      <c r="AN9" s="31" t="s">
        <v>86</v>
      </c>
      <c r="AO9" s="31" t="s">
        <v>87</v>
      </c>
      <c r="AP9" s="31" t="s">
        <v>88</v>
      </c>
      <c r="AQ9" s="31" t="s">
        <v>89</v>
      </c>
      <c r="AR9" s="31" t="s">
        <v>90</v>
      </c>
      <c r="AS9" s="31" t="s">
        <v>91</v>
      </c>
      <c r="AT9" s="31" t="s">
        <v>92</v>
      </c>
      <c r="AU9" s="31" t="s">
        <v>93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57</v>
      </c>
      <c r="J10" s="26">
        <v>345</v>
      </c>
      <c r="K10" s="26">
        <v>0</v>
      </c>
      <c r="L10" s="26">
        <v>0</v>
      </c>
      <c r="M10" s="26">
        <v>382</v>
      </c>
      <c r="N10" s="26">
        <v>477</v>
      </c>
      <c r="O10" s="26">
        <v>503</v>
      </c>
      <c r="P10" s="26">
        <v>514</v>
      </c>
      <c r="Q10" s="26">
        <v>492</v>
      </c>
      <c r="R10" s="26">
        <v>381</v>
      </c>
      <c r="S10" s="26">
        <v>484</v>
      </c>
      <c r="T10" s="26">
        <v>452</v>
      </c>
      <c r="U10" s="26">
        <v>497</v>
      </c>
      <c r="V10" s="26">
        <v>417</v>
      </c>
      <c r="W10" s="26">
        <v>488</v>
      </c>
      <c r="X10" s="26">
        <v>369</v>
      </c>
      <c r="Y10" s="26">
        <v>474</v>
      </c>
      <c r="Z10" s="26">
        <v>327</v>
      </c>
      <c r="AA10" s="26">
        <v>447</v>
      </c>
      <c r="AB10" s="26">
        <v>461</v>
      </c>
      <c r="AC10" s="26">
        <v>458</v>
      </c>
      <c r="AD10" s="26">
        <v>305</v>
      </c>
      <c r="AE10" s="26">
        <v>431</v>
      </c>
      <c r="AF10" s="26">
        <v>514</v>
      </c>
      <c r="AG10" s="26">
        <v>398</v>
      </c>
      <c r="AH10" s="26">
        <v>431</v>
      </c>
      <c r="AI10" s="26">
        <v>440</v>
      </c>
      <c r="AJ10" s="26">
        <v>411</v>
      </c>
      <c r="AK10" s="26">
        <v>268</v>
      </c>
      <c r="AL10" s="26">
        <v>284</v>
      </c>
      <c r="AM10" s="26">
        <v>204</v>
      </c>
      <c r="AN10" s="26">
        <v>320</v>
      </c>
      <c r="AO10" s="26">
        <v>383</v>
      </c>
      <c r="AP10" s="26">
        <v>378</v>
      </c>
      <c r="AQ10" s="26">
        <v>389</v>
      </c>
      <c r="AR10" s="26">
        <v>321</v>
      </c>
      <c r="AS10" s="26">
        <v>270</v>
      </c>
      <c r="AT10" s="26">
        <v>331</v>
      </c>
      <c r="AU10" s="26">
        <v>187</v>
      </c>
      <c r="AV10" s="109">
        <f>IFERROR(SUM(I10:AU10)/SUM(I11:AU11),0)</f>
        <v>0.99895141558895495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57</v>
      </c>
      <c r="J11" s="43">
        <v>344</v>
      </c>
      <c r="K11" s="43">
        <v>0</v>
      </c>
      <c r="L11" s="43">
        <v>0</v>
      </c>
      <c r="M11" s="43">
        <v>388</v>
      </c>
      <c r="N11" s="43">
        <v>477</v>
      </c>
      <c r="O11" s="43">
        <v>503</v>
      </c>
      <c r="P11" s="43">
        <v>515</v>
      </c>
      <c r="Q11" s="43">
        <v>493</v>
      </c>
      <c r="R11" s="43">
        <v>381</v>
      </c>
      <c r="S11" s="43">
        <v>484</v>
      </c>
      <c r="T11" s="43">
        <v>452</v>
      </c>
      <c r="U11" s="43">
        <v>497</v>
      </c>
      <c r="V11" s="43">
        <v>417</v>
      </c>
      <c r="W11" s="43">
        <v>488</v>
      </c>
      <c r="X11" s="43">
        <v>370</v>
      </c>
      <c r="Y11" s="43">
        <v>475</v>
      </c>
      <c r="Z11" s="43">
        <v>327</v>
      </c>
      <c r="AA11" s="43">
        <v>450</v>
      </c>
      <c r="AB11" s="43">
        <v>461</v>
      </c>
      <c r="AC11" s="43">
        <v>458</v>
      </c>
      <c r="AD11" s="43">
        <v>305</v>
      </c>
      <c r="AE11" s="43">
        <v>431</v>
      </c>
      <c r="AF11" s="43">
        <v>514</v>
      </c>
      <c r="AG11" s="43">
        <v>398</v>
      </c>
      <c r="AH11" s="43">
        <v>431</v>
      </c>
      <c r="AI11" s="43">
        <v>440</v>
      </c>
      <c r="AJ11" s="43">
        <v>412</v>
      </c>
      <c r="AK11" s="43">
        <v>268</v>
      </c>
      <c r="AL11" s="43">
        <v>286</v>
      </c>
      <c r="AM11" s="43">
        <v>204</v>
      </c>
      <c r="AN11" s="43">
        <v>320</v>
      </c>
      <c r="AO11" s="43">
        <v>383</v>
      </c>
      <c r="AP11" s="43">
        <v>378</v>
      </c>
      <c r="AQ11" s="43">
        <v>389</v>
      </c>
      <c r="AR11" s="43">
        <v>321</v>
      </c>
      <c r="AS11" s="43">
        <v>270</v>
      </c>
      <c r="AT11" s="43">
        <v>331</v>
      </c>
      <c r="AU11" s="43">
        <v>187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57</v>
      </c>
      <c r="J13" s="26">
        <v>343</v>
      </c>
      <c r="K13" s="26">
        <v>0</v>
      </c>
      <c r="L13" s="26">
        <v>0</v>
      </c>
      <c r="M13" s="26">
        <v>381</v>
      </c>
      <c r="N13" s="26">
        <v>476</v>
      </c>
      <c r="O13" s="26">
        <v>502</v>
      </c>
      <c r="P13" s="26">
        <v>510</v>
      </c>
      <c r="Q13" s="26">
        <v>492</v>
      </c>
      <c r="R13" s="26">
        <v>380</v>
      </c>
      <c r="S13" s="26">
        <v>483</v>
      </c>
      <c r="T13" s="26">
        <v>451</v>
      </c>
      <c r="U13" s="26">
        <v>495</v>
      </c>
      <c r="V13" s="26">
        <v>415</v>
      </c>
      <c r="W13" s="26">
        <v>487</v>
      </c>
      <c r="X13" s="26">
        <v>368</v>
      </c>
      <c r="Y13" s="26">
        <v>473</v>
      </c>
      <c r="Z13" s="26">
        <v>325</v>
      </c>
      <c r="AA13" s="26">
        <v>446</v>
      </c>
      <c r="AB13" s="26">
        <v>461</v>
      </c>
      <c r="AC13" s="26">
        <v>458</v>
      </c>
      <c r="AD13" s="26">
        <v>304</v>
      </c>
      <c r="AE13" s="26">
        <v>431</v>
      </c>
      <c r="AF13" s="26">
        <v>514</v>
      </c>
      <c r="AG13" s="26">
        <v>397</v>
      </c>
      <c r="AH13" s="26">
        <v>430</v>
      </c>
      <c r="AI13" s="26">
        <v>436</v>
      </c>
      <c r="AJ13" s="26">
        <v>411</v>
      </c>
      <c r="AK13" s="26">
        <v>268</v>
      </c>
      <c r="AL13" s="26">
        <v>282</v>
      </c>
      <c r="AM13" s="26">
        <v>204</v>
      </c>
      <c r="AN13" s="26">
        <v>320</v>
      </c>
      <c r="AO13" s="26">
        <v>382</v>
      </c>
      <c r="AP13" s="26">
        <v>375</v>
      </c>
      <c r="AQ13" s="26">
        <v>388</v>
      </c>
      <c r="AR13" s="26">
        <v>319</v>
      </c>
      <c r="AS13" s="26">
        <v>270</v>
      </c>
      <c r="AT13" s="26">
        <v>328</v>
      </c>
      <c r="AU13" s="26">
        <v>186</v>
      </c>
      <c r="AV13" s="109">
        <f>IFERROR(SUM(I13:AU13)/SUM(I14:AU14),0)</f>
        <v>0.9974098704935247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57</v>
      </c>
      <c r="J14" s="43">
        <v>344</v>
      </c>
      <c r="K14" s="43">
        <v>0</v>
      </c>
      <c r="L14" s="43">
        <v>0</v>
      </c>
      <c r="M14" s="43">
        <v>382</v>
      </c>
      <c r="N14" s="43">
        <v>477</v>
      </c>
      <c r="O14" s="43">
        <v>503</v>
      </c>
      <c r="P14" s="43">
        <v>514</v>
      </c>
      <c r="Q14" s="43">
        <v>492</v>
      </c>
      <c r="R14" s="43">
        <v>381</v>
      </c>
      <c r="S14" s="43">
        <v>484</v>
      </c>
      <c r="T14" s="43">
        <v>452</v>
      </c>
      <c r="U14" s="43">
        <v>497</v>
      </c>
      <c r="V14" s="43">
        <v>417</v>
      </c>
      <c r="W14" s="43">
        <v>488</v>
      </c>
      <c r="X14" s="43">
        <v>369</v>
      </c>
      <c r="Y14" s="43">
        <v>474</v>
      </c>
      <c r="Z14" s="43">
        <v>327</v>
      </c>
      <c r="AA14" s="43">
        <v>447</v>
      </c>
      <c r="AB14" s="43">
        <v>461</v>
      </c>
      <c r="AC14" s="43">
        <v>458</v>
      </c>
      <c r="AD14" s="43">
        <v>305</v>
      </c>
      <c r="AE14" s="43">
        <v>431</v>
      </c>
      <c r="AF14" s="43">
        <v>514</v>
      </c>
      <c r="AG14" s="43">
        <v>398</v>
      </c>
      <c r="AH14" s="43">
        <v>431</v>
      </c>
      <c r="AI14" s="43">
        <v>440</v>
      </c>
      <c r="AJ14" s="43">
        <v>411</v>
      </c>
      <c r="AK14" s="43">
        <v>268</v>
      </c>
      <c r="AL14" s="43">
        <v>284</v>
      </c>
      <c r="AM14" s="43">
        <v>204</v>
      </c>
      <c r="AN14" s="43">
        <v>320</v>
      </c>
      <c r="AO14" s="43">
        <v>383</v>
      </c>
      <c r="AP14" s="43">
        <v>375</v>
      </c>
      <c r="AQ14" s="43">
        <v>388</v>
      </c>
      <c r="AR14" s="43">
        <v>321</v>
      </c>
      <c r="AS14" s="43">
        <v>270</v>
      </c>
      <c r="AT14" s="43">
        <v>331</v>
      </c>
      <c r="AU14" s="43">
        <v>187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57</v>
      </c>
      <c r="J16" s="26">
        <v>344</v>
      </c>
      <c r="K16" s="26">
        <v>0</v>
      </c>
      <c r="L16" s="26">
        <v>0</v>
      </c>
      <c r="M16" s="26">
        <v>382</v>
      </c>
      <c r="N16" s="26">
        <v>477</v>
      </c>
      <c r="O16" s="26">
        <v>503</v>
      </c>
      <c r="P16" s="26">
        <v>514</v>
      </c>
      <c r="Q16" s="26">
        <v>492</v>
      </c>
      <c r="R16" s="26">
        <v>381</v>
      </c>
      <c r="S16" s="26">
        <v>484</v>
      </c>
      <c r="T16" s="26">
        <v>452</v>
      </c>
      <c r="U16" s="26">
        <v>497</v>
      </c>
      <c r="V16" s="26">
        <v>417</v>
      </c>
      <c r="W16" s="26">
        <v>488</v>
      </c>
      <c r="X16" s="26">
        <v>369</v>
      </c>
      <c r="Y16" s="26">
        <v>474</v>
      </c>
      <c r="Z16" s="26">
        <v>327</v>
      </c>
      <c r="AA16" s="26">
        <v>447</v>
      </c>
      <c r="AB16" s="26">
        <v>461</v>
      </c>
      <c r="AC16" s="26">
        <v>458</v>
      </c>
      <c r="AD16" s="26">
        <v>305</v>
      </c>
      <c r="AE16" s="26">
        <v>431</v>
      </c>
      <c r="AF16" s="26">
        <v>514</v>
      </c>
      <c r="AG16" s="26">
        <v>398</v>
      </c>
      <c r="AH16" s="26">
        <v>431</v>
      </c>
      <c r="AI16" s="26">
        <v>440</v>
      </c>
      <c r="AJ16" s="26">
        <v>411</v>
      </c>
      <c r="AK16" s="26">
        <v>268</v>
      </c>
      <c r="AL16" s="26">
        <v>284</v>
      </c>
      <c r="AM16" s="26">
        <v>204</v>
      </c>
      <c r="AN16" s="26">
        <v>320</v>
      </c>
      <c r="AO16" s="26">
        <v>383</v>
      </c>
      <c r="AP16" s="26">
        <v>378</v>
      </c>
      <c r="AQ16" s="26">
        <v>389</v>
      </c>
      <c r="AR16" s="26">
        <v>321</v>
      </c>
      <c r="AS16" s="26">
        <v>270</v>
      </c>
      <c r="AT16" s="26">
        <v>331</v>
      </c>
      <c r="AU16" s="26">
        <v>187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57</v>
      </c>
      <c r="J17" s="43">
        <v>344</v>
      </c>
      <c r="K17" s="43">
        <v>0</v>
      </c>
      <c r="L17" s="43">
        <v>0</v>
      </c>
      <c r="M17" s="43">
        <v>382</v>
      </c>
      <c r="N17" s="43">
        <v>477</v>
      </c>
      <c r="O17" s="43">
        <v>503</v>
      </c>
      <c r="P17" s="43">
        <v>514</v>
      </c>
      <c r="Q17" s="43">
        <v>492</v>
      </c>
      <c r="R17" s="43">
        <v>381</v>
      </c>
      <c r="S17" s="43">
        <v>484</v>
      </c>
      <c r="T17" s="43">
        <v>452</v>
      </c>
      <c r="U17" s="43">
        <v>497</v>
      </c>
      <c r="V17" s="43">
        <v>417</v>
      </c>
      <c r="W17" s="43">
        <v>488</v>
      </c>
      <c r="X17" s="43">
        <v>369</v>
      </c>
      <c r="Y17" s="43">
        <v>474</v>
      </c>
      <c r="Z17" s="43">
        <v>327</v>
      </c>
      <c r="AA17" s="43">
        <v>447</v>
      </c>
      <c r="AB17" s="43">
        <v>461</v>
      </c>
      <c r="AC17" s="43">
        <v>458</v>
      </c>
      <c r="AD17" s="43">
        <v>305</v>
      </c>
      <c r="AE17" s="43">
        <v>431</v>
      </c>
      <c r="AF17" s="43">
        <v>514</v>
      </c>
      <c r="AG17" s="43">
        <v>398</v>
      </c>
      <c r="AH17" s="43">
        <v>431</v>
      </c>
      <c r="AI17" s="43">
        <v>440</v>
      </c>
      <c r="AJ17" s="43">
        <v>411</v>
      </c>
      <c r="AK17" s="43">
        <v>268</v>
      </c>
      <c r="AL17" s="43">
        <v>284</v>
      </c>
      <c r="AM17" s="43">
        <v>204</v>
      </c>
      <c r="AN17" s="43">
        <v>320</v>
      </c>
      <c r="AO17" s="43">
        <v>383</v>
      </c>
      <c r="AP17" s="43">
        <v>378</v>
      </c>
      <c r="AQ17" s="43">
        <v>389</v>
      </c>
      <c r="AR17" s="43">
        <v>321</v>
      </c>
      <c r="AS17" s="43">
        <v>270</v>
      </c>
      <c r="AT17" s="43">
        <v>331</v>
      </c>
      <c r="AU17" s="43">
        <v>187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365</v>
      </c>
      <c r="K19" s="26">
        <v>0</v>
      </c>
      <c r="L19" s="26">
        <v>0</v>
      </c>
      <c r="M19" s="26">
        <v>148</v>
      </c>
      <c r="N19" s="26">
        <v>482</v>
      </c>
      <c r="O19" s="26">
        <v>340</v>
      </c>
      <c r="P19" s="26">
        <v>835</v>
      </c>
      <c r="Q19" s="26">
        <v>382</v>
      </c>
      <c r="R19" s="26">
        <v>514</v>
      </c>
      <c r="S19" s="26">
        <v>393</v>
      </c>
      <c r="T19" s="26">
        <v>551</v>
      </c>
      <c r="U19" s="26">
        <v>478</v>
      </c>
      <c r="V19" s="26">
        <v>94</v>
      </c>
      <c r="W19" s="26">
        <v>101</v>
      </c>
      <c r="X19" s="26">
        <v>511</v>
      </c>
      <c r="Y19" s="26">
        <v>575</v>
      </c>
      <c r="Z19" s="26">
        <v>266</v>
      </c>
      <c r="AA19" s="26">
        <v>396</v>
      </c>
      <c r="AB19" s="26">
        <v>558</v>
      </c>
      <c r="AC19" s="26">
        <v>388</v>
      </c>
      <c r="AD19" s="26">
        <v>377</v>
      </c>
      <c r="AE19" s="26">
        <v>440</v>
      </c>
      <c r="AF19" s="26">
        <v>503</v>
      </c>
      <c r="AG19" s="26">
        <v>430</v>
      </c>
      <c r="AH19" s="26">
        <v>338</v>
      </c>
      <c r="AI19" s="26">
        <v>362</v>
      </c>
      <c r="AJ19" s="26">
        <v>415</v>
      </c>
      <c r="AK19" s="26">
        <v>483</v>
      </c>
      <c r="AL19" s="26">
        <v>117</v>
      </c>
      <c r="AM19" s="26">
        <v>0</v>
      </c>
      <c r="AN19" s="26">
        <v>281</v>
      </c>
      <c r="AO19" s="26">
        <v>575</v>
      </c>
      <c r="AP19" s="26">
        <v>425</v>
      </c>
      <c r="AQ19" s="26">
        <v>425</v>
      </c>
      <c r="AR19" s="26">
        <v>295</v>
      </c>
      <c r="AS19" s="26">
        <v>281</v>
      </c>
      <c r="AT19" s="26">
        <v>362</v>
      </c>
      <c r="AU19" s="26">
        <v>176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0</v>
      </c>
      <c r="J20" s="43">
        <v>365</v>
      </c>
      <c r="K20" s="43">
        <v>0</v>
      </c>
      <c r="L20" s="43">
        <v>0</v>
      </c>
      <c r="M20" s="43">
        <v>148</v>
      </c>
      <c r="N20" s="43">
        <v>482</v>
      </c>
      <c r="O20" s="43">
        <v>340</v>
      </c>
      <c r="P20" s="43">
        <v>835</v>
      </c>
      <c r="Q20" s="43">
        <v>382</v>
      </c>
      <c r="R20" s="43">
        <v>514</v>
      </c>
      <c r="S20" s="43">
        <v>393</v>
      </c>
      <c r="T20" s="43">
        <v>551</v>
      </c>
      <c r="U20" s="43">
        <v>478</v>
      </c>
      <c r="V20" s="43">
        <v>94</v>
      </c>
      <c r="W20" s="43">
        <v>101</v>
      </c>
      <c r="X20" s="43">
        <v>511</v>
      </c>
      <c r="Y20" s="43">
        <v>575</v>
      </c>
      <c r="Z20" s="43">
        <v>266</v>
      </c>
      <c r="AA20" s="43">
        <v>396</v>
      </c>
      <c r="AB20" s="43">
        <v>558</v>
      </c>
      <c r="AC20" s="43">
        <v>388</v>
      </c>
      <c r="AD20" s="43">
        <v>377</v>
      </c>
      <c r="AE20" s="43">
        <v>440</v>
      </c>
      <c r="AF20" s="43">
        <v>503</v>
      </c>
      <c r="AG20" s="43">
        <v>430</v>
      </c>
      <c r="AH20" s="43">
        <v>338</v>
      </c>
      <c r="AI20" s="43">
        <v>362</v>
      </c>
      <c r="AJ20" s="43">
        <v>415</v>
      </c>
      <c r="AK20" s="43">
        <v>483</v>
      </c>
      <c r="AL20" s="43">
        <v>117</v>
      </c>
      <c r="AM20" s="43">
        <v>0</v>
      </c>
      <c r="AN20" s="43">
        <v>281</v>
      </c>
      <c r="AO20" s="43">
        <v>575</v>
      </c>
      <c r="AP20" s="43">
        <v>425</v>
      </c>
      <c r="AQ20" s="43">
        <v>425</v>
      </c>
      <c r="AR20" s="43">
        <v>295</v>
      </c>
      <c r="AS20" s="43">
        <v>281</v>
      </c>
      <c r="AT20" s="43">
        <v>362</v>
      </c>
      <c r="AU20" s="43">
        <v>176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644</v>
      </c>
      <c r="J22" s="26">
        <v>674</v>
      </c>
      <c r="K22" s="26">
        <v>0</v>
      </c>
      <c r="L22" s="26">
        <v>0</v>
      </c>
      <c r="M22" s="26">
        <v>547</v>
      </c>
      <c r="N22" s="26">
        <v>694</v>
      </c>
      <c r="O22" s="26">
        <v>564</v>
      </c>
      <c r="P22" s="26">
        <v>933</v>
      </c>
      <c r="Q22" s="26">
        <v>832</v>
      </c>
      <c r="R22" s="26">
        <v>858</v>
      </c>
      <c r="S22" s="26">
        <v>842</v>
      </c>
      <c r="T22" s="26">
        <v>909</v>
      </c>
      <c r="U22" s="26">
        <v>905</v>
      </c>
      <c r="V22" s="26">
        <v>536</v>
      </c>
      <c r="W22" s="26">
        <v>431</v>
      </c>
      <c r="X22" s="26">
        <v>927</v>
      </c>
      <c r="Y22" s="26">
        <v>977</v>
      </c>
      <c r="Z22" s="26">
        <v>914</v>
      </c>
      <c r="AA22" s="26">
        <v>898</v>
      </c>
      <c r="AB22" s="26">
        <v>1286</v>
      </c>
      <c r="AC22" s="26">
        <v>1048</v>
      </c>
      <c r="AD22" s="26">
        <v>1018</v>
      </c>
      <c r="AE22" s="26">
        <v>897</v>
      </c>
      <c r="AF22" s="26">
        <v>1003</v>
      </c>
      <c r="AG22" s="26">
        <v>949</v>
      </c>
      <c r="AH22" s="26">
        <v>847</v>
      </c>
      <c r="AI22" s="26">
        <v>784</v>
      </c>
      <c r="AJ22" s="26">
        <v>806</v>
      </c>
      <c r="AK22" s="26">
        <v>945</v>
      </c>
      <c r="AL22" s="26">
        <v>579</v>
      </c>
      <c r="AM22" s="26">
        <v>438</v>
      </c>
      <c r="AN22" s="26">
        <v>567</v>
      </c>
      <c r="AO22" s="26">
        <v>751</v>
      </c>
      <c r="AP22" s="26">
        <v>913</v>
      </c>
      <c r="AQ22" s="26">
        <v>913</v>
      </c>
      <c r="AR22" s="26">
        <v>819</v>
      </c>
      <c r="AS22" s="26">
        <v>760</v>
      </c>
      <c r="AT22" s="26">
        <v>759</v>
      </c>
      <c r="AU22" s="26">
        <v>710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644</v>
      </c>
      <c r="J23" s="43">
        <v>674</v>
      </c>
      <c r="K23" s="43">
        <v>0</v>
      </c>
      <c r="L23" s="43">
        <v>0</v>
      </c>
      <c r="M23" s="43">
        <v>547</v>
      </c>
      <c r="N23" s="43">
        <v>694</v>
      </c>
      <c r="O23" s="43">
        <v>564</v>
      </c>
      <c r="P23" s="43">
        <v>933</v>
      </c>
      <c r="Q23" s="43">
        <v>832</v>
      </c>
      <c r="R23" s="43">
        <v>858</v>
      </c>
      <c r="S23" s="43">
        <v>842</v>
      </c>
      <c r="T23" s="43">
        <v>909</v>
      </c>
      <c r="U23" s="43">
        <v>905</v>
      </c>
      <c r="V23" s="43">
        <v>536</v>
      </c>
      <c r="W23" s="43">
        <v>431</v>
      </c>
      <c r="X23" s="43">
        <v>927</v>
      </c>
      <c r="Y23" s="43">
        <v>977</v>
      </c>
      <c r="Z23" s="43">
        <v>914</v>
      </c>
      <c r="AA23" s="43">
        <v>898</v>
      </c>
      <c r="AB23" s="43">
        <v>1286</v>
      </c>
      <c r="AC23" s="43">
        <v>1048</v>
      </c>
      <c r="AD23" s="43">
        <v>1018</v>
      </c>
      <c r="AE23" s="43">
        <v>897</v>
      </c>
      <c r="AF23" s="43">
        <v>1003</v>
      </c>
      <c r="AG23" s="43">
        <v>949</v>
      </c>
      <c r="AH23" s="43">
        <v>847</v>
      </c>
      <c r="AI23" s="43">
        <v>784</v>
      </c>
      <c r="AJ23" s="43">
        <v>806</v>
      </c>
      <c r="AK23" s="43">
        <v>945</v>
      </c>
      <c r="AL23" s="43">
        <v>579</v>
      </c>
      <c r="AM23" s="43">
        <v>438</v>
      </c>
      <c r="AN23" s="43">
        <v>567</v>
      </c>
      <c r="AO23" s="43">
        <v>751</v>
      </c>
      <c r="AP23" s="43">
        <v>913</v>
      </c>
      <c r="AQ23" s="43">
        <v>913</v>
      </c>
      <c r="AR23" s="43">
        <v>819</v>
      </c>
      <c r="AS23" s="43">
        <v>760</v>
      </c>
      <c r="AT23" s="43">
        <v>759</v>
      </c>
      <c r="AU23" s="43">
        <v>710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79</v>
      </c>
      <c r="J25" s="26">
        <v>335</v>
      </c>
      <c r="K25" s="26">
        <v>0</v>
      </c>
      <c r="L25" s="26">
        <v>0</v>
      </c>
      <c r="M25" s="26">
        <v>275</v>
      </c>
      <c r="N25" s="26">
        <v>335</v>
      </c>
      <c r="O25" s="26">
        <v>470</v>
      </c>
      <c r="P25" s="26">
        <v>466</v>
      </c>
      <c r="Q25" s="26">
        <v>483</v>
      </c>
      <c r="R25" s="26">
        <v>488</v>
      </c>
      <c r="S25" s="26">
        <v>398</v>
      </c>
      <c r="T25" s="26">
        <v>484</v>
      </c>
      <c r="U25" s="26">
        <v>462</v>
      </c>
      <c r="V25" s="26">
        <v>463</v>
      </c>
      <c r="W25" s="26">
        <v>206</v>
      </c>
      <c r="X25" s="26">
        <v>485</v>
      </c>
      <c r="Y25" s="26">
        <v>525</v>
      </c>
      <c r="Z25" s="26">
        <v>329</v>
      </c>
      <c r="AA25" s="26">
        <v>411</v>
      </c>
      <c r="AB25" s="26">
        <v>169</v>
      </c>
      <c r="AC25" s="26">
        <v>626</v>
      </c>
      <c r="AD25" s="26">
        <v>407</v>
      </c>
      <c r="AE25" s="26">
        <v>561</v>
      </c>
      <c r="AF25" s="26">
        <v>395</v>
      </c>
      <c r="AG25" s="26">
        <v>484</v>
      </c>
      <c r="AH25" s="26">
        <v>439</v>
      </c>
      <c r="AI25" s="26">
        <v>423</v>
      </c>
      <c r="AJ25" s="26">
        <v>393</v>
      </c>
      <c r="AK25" s="26">
        <v>344</v>
      </c>
      <c r="AL25" s="26">
        <v>483</v>
      </c>
      <c r="AM25" s="26">
        <v>141</v>
      </c>
      <c r="AN25" s="26">
        <v>152</v>
      </c>
      <c r="AO25" s="26">
        <v>391</v>
      </c>
      <c r="AP25" s="26">
        <v>409</v>
      </c>
      <c r="AQ25" s="26">
        <v>409</v>
      </c>
      <c r="AR25" s="26">
        <v>389</v>
      </c>
      <c r="AS25" s="26">
        <v>340</v>
      </c>
      <c r="AT25" s="26">
        <v>363</v>
      </c>
      <c r="AU25" s="26">
        <v>225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79</v>
      </c>
      <c r="J26" s="43">
        <v>335</v>
      </c>
      <c r="K26" s="43">
        <v>0</v>
      </c>
      <c r="L26" s="43">
        <v>0</v>
      </c>
      <c r="M26" s="43">
        <v>275</v>
      </c>
      <c r="N26" s="43">
        <v>335</v>
      </c>
      <c r="O26" s="43">
        <v>470</v>
      </c>
      <c r="P26" s="43">
        <v>466</v>
      </c>
      <c r="Q26" s="43">
        <v>483</v>
      </c>
      <c r="R26" s="43">
        <v>488</v>
      </c>
      <c r="S26" s="43">
        <v>398</v>
      </c>
      <c r="T26" s="43">
        <v>484</v>
      </c>
      <c r="U26" s="43">
        <v>462</v>
      </c>
      <c r="V26" s="43">
        <v>463</v>
      </c>
      <c r="W26" s="43">
        <v>206</v>
      </c>
      <c r="X26" s="43">
        <v>485</v>
      </c>
      <c r="Y26" s="43">
        <v>525</v>
      </c>
      <c r="Z26" s="43">
        <v>329</v>
      </c>
      <c r="AA26" s="43">
        <v>411</v>
      </c>
      <c r="AB26" s="43">
        <v>169</v>
      </c>
      <c r="AC26" s="43">
        <v>626</v>
      </c>
      <c r="AD26" s="43">
        <v>407</v>
      </c>
      <c r="AE26" s="43">
        <v>561</v>
      </c>
      <c r="AF26" s="43">
        <v>395</v>
      </c>
      <c r="AG26" s="43">
        <v>484</v>
      </c>
      <c r="AH26" s="43">
        <v>439</v>
      </c>
      <c r="AI26" s="43">
        <v>423</v>
      </c>
      <c r="AJ26" s="43">
        <v>393</v>
      </c>
      <c r="AK26" s="43">
        <v>344</v>
      </c>
      <c r="AL26" s="43">
        <v>483</v>
      </c>
      <c r="AM26" s="43">
        <v>141</v>
      </c>
      <c r="AN26" s="43">
        <v>152</v>
      </c>
      <c r="AO26" s="43">
        <v>391</v>
      </c>
      <c r="AP26" s="43">
        <v>409</v>
      </c>
      <c r="AQ26" s="43">
        <v>409</v>
      </c>
      <c r="AR26" s="43">
        <v>389</v>
      </c>
      <c r="AS26" s="43">
        <v>340</v>
      </c>
      <c r="AT26" s="43">
        <v>363</v>
      </c>
      <c r="AU26" s="43">
        <v>225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97" t="s">
        <v>102</v>
      </c>
      <c r="C36" s="98"/>
      <c r="D36" s="98"/>
      <c r="E36" s="98"/>
      <c r="F36" s="98"/>
      <c r="G36" s="99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0"/>
      <c r="C37" s="101"/>
      <c r="D37" s="101"/>
      <c r="E37" s="101"/>
      <c r="F37" s="101"/>
      <c r="G37" s="102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A1:AV1"/>
    <mergeCell ref="F2:G2"/>
    <mergeCell ref="AT2:AV2"/>
    <mergeCell ref="A6:A9"/>
    <mergeCell ref="B6:H6"/>
    <mergeCell ref="AV6:AV9"/>
    <mergeCell ref="B7:D7"/>
    <mergeCell ref="E7:H7"/>
    <mergeCell ref="A4:AV4"/>
    <mergeCell ref="A5:AV5"/>
    <mergeCell ref="I6:AU6"/>
    <mergeCell ref="I7:AU7"/>
    <mergeCell ref="B8:AU8"/>
    <mergeCell ref="C10:C11"/>
    <mergeCell ref="C13:C14"/>
    <mergeCell ref="A12:AV12"/>
    <mergeCell ref="A15:AV15"/>
    <mergeCell ref="AV10:AV11"/>
    <mergeCell ref="AV13:AV14"/>
    <mergeCell ref="A13:A14"/>
    <mergeCell ref="A10:A11"/>
    <mergeCell ref="B10:B11"/>
    <mergeCell ref="D10:D11"/>
    <mergeCell ref="E10:E11"/>
    <mergeCell ref="F10:F11"/>
    <mergeCell ref="G10:G11"/>
    <mergeCell ref="AV19:AV20"/>
    <mergeCell ref="B13:B14"/>
    <mergeCell ref="D13:D14"/>
    <mergeCell ref="E13:E14"/>
    <mergeCell ref="F13:F14"/>
    <mergeCell ref="G13:G14"/>
    <mergeCell ref="G19:G20"/>
    <mergeCell ref="A19:A20"/>
    <mergeCell ref="B19:B20"/>
    <mergeCell ref="D19:D20"/>
    <mergeCell ref="AV22:AV23"/>
    <mergeCell ref="A16:A17"/>
    <mergeCell ref="B16:B17"/>
    <mergeCell ref="D16:D17"/>
    <mergeCell ref="E16:E17"/>
    <mergeCell ref="F16:F17"/>
    <mergeCell ref="G16:G17"/>
    <mergeCell ref="C16:C17"/>
    <mergeCell ref="C19:C20"/>
    <mergeCell ref="A18:AV18"/>
    <mergeCell ref="E19:E20"/>
    <mergeCell ref="F19:F20"/>
    <mergeCell ref="AV16:AV17"/>
    <mergeCell ref="G22:G23"/>
    <mergeCell ref="C22:C23"/>
    <mergeCell ref="A24:AV24"/>
    <mergeCell ref="A25:A26"/>
    <mergeCell ref="B25:B26"/>
    <mergeCell ref="A22:A23"/>
    <mergeCell ref="B22:B23"/>
    <mergeCell ref="D22:D23"/>
    <mergeCell ref="E22:E23"/>
    <mergeCell ref="F22:F23"/>
    <mergeCell ref="B36:G37"/>
    <mergeCell ref="H36:M37"/>
    <mergeCell ref="AV25:AV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</mergeCells>
  <phoneticPr fontId="29" type="noConversion"/>
  <conditionalFormatting sqref="I21:AU21">
    <cfRule type="colorScale" priority="34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AV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AV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AV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AV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AV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H38"/>
  <sheetViews>
    <sheetView showGridLines="0" zoomScale="60" zoomScaleNormal="60" workbookViewId="0">
      <selection activeCell="AX25" sqref="AX25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_xlfn.SINGLE('PANEL DE CONTROL DISTRITAL'!A1)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'030151'!AT2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39" t="str">
        <f>'PANEL DE CONTROL DISTRITAL'!A6</f>
        <v>Número</v>
      </c>
      <c r="B6" s="133" t="str">
        <f>'PANEL DE CONTROL DISTRITAL'!B6</f>
        <v xml:space="preserve">PROCESOS SUSTANTIVOS E INDICADORES </v>
      </c>
      <c r="C6" s="134"/>
      <c r="D6" s="134"/>
      <c r="E6" s="134"/>
      <c r="F6" s="134"/>
      <c r="G6" s="134"/>
      <c r="H6" s="142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42"/>
      <c r="AV6" s="143" t="s">
        <v>54</v>
      </c>
    </row>
    <row r="7" spans="1:60" ht="17.25" customHeight="1" thickTop="1" thickBot="1" x14ac:dyDescent="0.25">
      <c r="A7" s="140"/>
      <c r="B7" s="133" t="str">
        <f>'PANEL DE CONTROL DISTRITAL'!B7</f>
        <v>DESCRIPCIÓN</v>
      </c>
      <c r="C7" s="134"/>
      <c r="D7" s="142"/>
      <c r="E7" s="133" t="str">
        <f>'PANEL DE CONTROL DISTRITAL'!E7</f>
        <v>MEDICIÓN</v>
      </c>
      <c r="F7" s="134"/>
      <c r="G7" s="134"/>
      <c r="H7" s="142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46"/>
      <c r="AV7" s="144"/>
    </row>
    <row r="8" spans="1:60" ht="5.25" customHeight="1" thickTop="1" thickBot="1" x14ac:dyDescent="0.25">
      <c r="A8" s="140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47"/>
      <c r="AV8" s="144"/>
    </row>
    <row r="9" spans="1:60" s="2" customFormat="1" ht="29.25" customHeight="1" thickTop="1" thickBot="1" x14ac:dyDescent="0.25">
      <c r="A9" s="141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45"/>
    </row>
    <row r="10" spans="1:60" s="2" customFormat="1" ht="50.1" customHeight="1" thickTop="1" thickBot="1" x14ac:dyDescent="0.25">
      <c r="A10" s="155">
        <f>'PANEL DE CONTROL DISTRITAL'!A9</f>
        <v>1</v>
      </c>
      <c r="B10" s="157" t="str">
        <f>'PANEL DE CONTROL DISTRITAL'!B9</f>
        <v>ENTREVISTA</v>
      </c>
      <c r="C10" s="159" t="str">
        <f>'PANEL DE CONTROL DISTRITAL'!C9</f>
        <v xml:space="preserve"> Auxiliar de Atención Ciudadana</v>
      </c>
      <c r="D10" s="161" t="str">
        <f>'PANEL DE CONTROL DISTRITAL'!D9</f>
        <v>Efectividad de la entrevista =</v>
      </c>
      <c r="E10" s="159" t="str">
        <f>'PANEL DE CONTROL DISTRITAL'!E9</f>
        <v>(Número de trámites aplicados / (Número de fichas requisitadas - Notificaciones de improcedencia de trámite)) x 100</v>
      </c>
      <c r="F10" s="148" t="str">
        <f>'PANEL DE CONTROL DISTRITAL'!F9</f>
        <v>Semanal (remesa)</v>
      </c>
      <c r="G10" s="150">
        <f>'PANEL DE CONTROL DISTRITAL'!G9</f>
        <v>0.9</v>
      </c>
      <c r="H10" s="28" t="str">
        <f>'PANEL DE CONTROL DISTRITAL'!H9</f>
        <v>Número de trámites aplicados</v>
      </c>
      <c r="I10" s="26">
        <v>7</v>
      </c>
      <c r="J10" s="26">
        <v>33</v>
      </c>
      <c r="K10" s="26">
        <v>0</v>
      </c>
      <c r="L10" s="26">
        <v>0</v>
      </c>
      <c r="M10" s="26">
        <v>67</v>
      </c>
      <c r="N10" s="26">
        <v>71</v>
      </c>
      <c r="O10" s="26">
        <v>97</v>
      </c>
      <c r="P10" s="26">
        <v>64</v>
      </c>
      <c r="Q10" s="26">
        <v>57</v>
      </c>
      <c r="R10" s="26">
        <v>45</v>
      </c>
      <c r="S10" s="26">
        <v>63</v>
      </c>
      <c r="T10" s="26">
        <v>57</v>
      </c>
      <c r="U10" s="26">
        <v>42</v>
      </c>
      <c r="V10" s="26">
        <v>38</v>
      </c>
      <c r="W10" s="26">
        <v>50</v>
      </c>
      <c r="X10" s="26">
        <v>41</v>
      </c>
      <c r="Y10" s="26">
        <v>35</v>
      </c>
      <c r="Z10" s="26">
        <v>27</v>
      </c>
      <c r="AA10" s="26">
        <v>46</v>
      </c>
      <c r="AB10" s="26">
        <v>58</v>
      </c>
      <c r="AC10" s="26">
        <v>35</v>
      </c>
      <c r="AD10" s="26">
        <v>34</v>
      </c>
      <c r="AE10" s="26">
        <v>52</v>
      </c>
      <c r="AF10" s="26">
        <v>49</v>
      </c>
      <c r="AG10" s="26">
        <v>34</v>
      </c>
      <c r="AH10" s="26">
        <v>41</v>
      </c>
      <c r="AI10" s="26">
        <v>61</v>
      </c>
      <c r="AJ10" s="26">
        <v>38</v>
      </c>
      <c r="AK10" s="26">
        <v>38</v>
      </c>
      <c r="AL10" s="26">
        <v>39</v>
      </c>
      <c r="AM10" s="26">
        <v>34</v>
      </c>
      <c r="AN10" s="26">
        <v>43</v>
      </c>
      <c r="AO10" s="26">
        <v>54</v>
      </c>
      <c r="AP10" s="26">
        <v>47</v>
      </c>
      <c r="AQ10" s="26">
        <v>48</v>
      </c>
      <c r="AR10" s="26">
        <v>46</v>
      </c>
      <c r="AS10" s="26">
        <v>44</v>
      </c>
      <c r="AT10" s="26">
        <v>32</v>
      </c>
      <c r="AU10" s="26">
        <v>17</v>
      </c>
      <c r="AV10" s="109">
        <f>IFERROR(SUM(I10:AU10)/SUM(I11:AU11),0)</f>
        <v>0.99940652818991094</v>
      </c>
    </row>
    <row r="11" spans="1:60" s="2" customFormat="1" ht="50.1" customHeight="1" thickTop="1" thickBot="1" x14ac:dyDescent="0.25">
      <c r="A11" s="156"/>
      <c r="B11" s="158"/>
      <c r="C11" s="160"/>
      <c r="D11" s="162"/>
      <c r="E11" s="160"/>
      <c r="F11" s="149"/>
      <c r="G11" s="151"/>
      <c r="H11" s="28" t="str">
        <f>'PANEL DE CONTROL DISTRITAL'!H10</f>
        <v>Número de fichas requisitadas - Notificaciones de improcedencia de trámite</v>
      </c>
      <c r="I11" s="43">
        <v>7</v>
      </c>
      <c r="J11" s="43">
        <v>33</v>
      </c>
      <c r="K11" s="43">
        <v>0</v>
      </c>
      <c r="L11" s="43">
        <v>0</v>
      </c>
      <c r="M11" s="43">
        <v>67</v>
      </c>
      <c r="N11" s="43">
        <v>71</v>
      </c>
      <c r="O11" s="43">
        <v>97</v>
      </c>
      <c r="P11" s="43">
        <v>64</v>
      </c>
      <c r="Q11" s="43">
        <v>57</v>
      </c>
      <c r="R11" s="43">
        <v>45</v>
      </c>
      <c r="S11" s="43">
        <v>63</v>
      </c>
      <c r="T11" s="43">
        <v>57</v>
      </c>
      <c r="U11" s="43">
        <v>42</v>
      </c>
      <c r="V11" s="43">
        <v>38</v>
      </c>
      <c r="W11" s="43">
        <v>50</v>
      </c>
      <c r="X11" s="43">
        <v>41</v>
      </c>
      <c r="Y11" s="43">
        <v>35</v>
      </c>
      <c r="Z11" s="43">
        <v>27</v>
      </c>
      <c r="AA11" s="43">
        <v>46</v>
      </c>
      <c r="AB11" s="43">
        <v>58</v>
      </c>
      <c r="AC11" s="43">
        <v>35</v>
      </c>
      <c r="AD11" s="43">
        <v>34</v>
      </c>
      <c r="AE11" s="43">
        <v>52</v>
      </c>
      <c r="AF11" s="43">
        <v>49</v>
      </c>
      <c r="AG11" s="43">
        <v>34</v>
      </c>
      <c r="AH11" s="43">
        <v>41</v>
      </c>
      <c r="AI11" s="43">
        <v>62</v>
      </c>
      <c r="AJ11" s="43">
        <v>38</v>
      </c>
      <c r="AK11" s="43">
        <v>38</v>
      </c>
      <c r="AL11" s="43">
        <v>39</v>
      </c>
      <c r="AM11" s="43">
        <v>34</v>
      </c>
      <c r="AN11" s="43">
        <v>43</v>
      </c>
      <c r="AO11" s="43">
        <v>54</v>
      </c>
      <c r="AP11" s="43">
        <v>47</v>
      </c>
      <c r="AQ11" s="43">
        <v>48</v>
      </c>
      <c r="AR11" s="43">
        <v>46</v>
      </c>
      <c r="AS11" s="43">
        <v>44</v>
      </c>
      <c r="AT11" s="43">
        <v>32</v>
      </c>
      <c r="AU11" s="43">
        <v>17</v>
      </c>
      <c r="AV11" s="109"/>
    </row>
    <row r="12" spans="1:60" s="45" customFormat="1" ht="8.1" customHeight="1" thickTop="1" thickBot="1" x14ac:dyDescent="0.2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55">
        <f>'PANEL DE CONTROL DISTRITAL'!A12</f>
        <v>2</v>
      </c>
      <c r="B13" s="157" t="str">
        <f>'PANEL DE CONTROL DISTRITAL'!B12</f>
        <v>TRÁMITE</v>
      </c>
      <c r="C13" s="159" t="str">
        <f>'PANEL DE CONTROL DISTRITAL'!C12</f>
        <v>Operador de Equipo Tecnológico</v>
      </c>
      <c r="D13" s="161" t="str">
        <f>'PANEL DE CONTROL DISTRITAL'!D12</f>
        <v>Trámites exitosos efectivos=</v>
      </c>
      <c r="E13" s="159" t="str">
        <f>'PANEL DE CONTROL DISTRITAL'!E12</f>
        <v>(Número de trámites exitosos / Número de trámites aplicados) x 100</v>
      </c>
      <c r="F13" s="148" t="str">
        <f>'PANEL DE CONTROL DISTRITAL'!F12</f>
        <v>Semanal (remesa)</v>
      </c>
      <c r="G13" s="150">
        <f>'PANEL DE CONTROL DISTRITAL'!G12</f>
        <v>0.9</v>
      </c>
      <c r="H13" s="28" t="str">
        <f>'PANEL DE CONTROL DISTRITAL'!H12</f>
        <v>Número de trámites exitosos</v>
      </c>
      <c r="I13" s="26">
        <v>7</v>
      </c>
      <c r="J13" s="26">
        <v>33</v>
      </c>
      <c r="K13" s="26">
        <v>0</v>
      </c>
      <c r="L13" s="26">
        <v>0</v>
      </c>
      <c r="M13" s="26">
        <v>67</v>
      </c>
      <c r="N13" s="26">
        <v>71</v>
      </c>
      <c r="O13" s="26">
        <v>97</v>
      </c>
      <c r="P13" s="26">
        <v>64</v>
      </c>
      <c r="Q13" s="26">
        <v>57</v>
      </c>
      <c r="R13" s="26">
        <v>45</v>
      </c>
      <c r="S13" s="26">
        <v>63</v>
      </c>
      <c r="T13" s="26">
        <v>57</v>
      </c>
      <c r="U13" s="26">
        <v>39</v>
      </c>
      <c r="V13" s="26">
        <v>38</v>
      </c>
      <c r="W13" s="26">
        <v>50</v>
      </c>
      <c r="X13" s="26">
        <v>41</v>
      </c>
      <c r="Y13" s="26">
        <v>35</v>
      </c>
      <c r="Z13" s="26">
        <v>27</v>
      </c>
      <c r="AA13" s="26">
        <v>46</v>
      </c>
      <c r="AB13" s="26">
        <v>58</v>
      </c>
      <c r="AC13" s="26">
        <v>35</v>
      </c>
      <c r="AD13" s="26">
        <v>34</v>
      </c>
      <c r="AE13" s="26">
        <v>50</v>
      </c>
      <c r="AF13" s="26">
        <v>49</v>
      </c>
      <c r="AG13" s="26">
        <v>34</v>
      </c>
      <c r="AH13" s="26">
        <v>41</v>
      </c>
      <c r="AI13" s="26">
        <v>60</v>
      </c>
      <c r="AJ13" s="26">
        <v>37</v>
      </c>
      <c r="AK13" s="26">
        <v>32</v>
      </c>
      <c r="AL13" s="26">
        <v>37</v>
      </c>
      <c r="AM13" s="26">
        <v>32</v>
      </c>
      <c r="AN13" s="26">
        <v>41</v>
      </c>
      <c r="AO13" s="26">
        <v>52</v>
      </c>
      <c r="AP13" s="26">
        <v>47</v>
      </c>
      <c r="AQ13" s="26">
        <v>47</v>
      </c>
      <c r="AR13" s="26">
        <v>46</v>
      </c>
      <c r="AS13" s="26">
        <v>44</v>
      </c>
      <c r="AT13" s="26">
        <v>31</v>
      </c>
      <c r="AU13" s="26">
        <v>17</v>
      </c>
      <c r="AV13" s="109">
        <f>IFERROR(SUM(I13:AU13)/SUM(I14:AU14),0)</f>
        <v>0.98634204275534443</v>
      </c>
    </row>
    <row r="14" spans="1:60" s="3" customFormat="1" ht="50.1" customHeight="1" x14ac:dyDescent="0.2">
      <c r="A14" s="156"/>
      <c r="B14" s="158"/>
      <c r="C14" s="160"/>
      <c r="D14" s="162"/>
      <c r="E14" s="160"/>
      <c r="F14" s="149"/>
      <c r="G14" s="151"/>
      <c r="H14" s="28" t="str">
        <f>'PANEL DE CONTROL DISTRITAL'!H13</f>
        <v>Número de trámites aplicados</v>
      </c>
      <c r="I14" s="43">
        <v>7</v>
      </c>
      <c r="J14" s="43">
        <v>33</v>
      </c>
      <c r="K14" s="43">
        <v>0</v>
      </c>
      <c r="L14" s="43">
        <v>0</v>
      </c>
      <c r="M14" s="43">
        <v>67</v>
      </c>
      <c r="N14" s="43">
        <v>71</v>
      </c>
      <c r="O14" s="43">
        <v>97</v>
      </c>
      <c r="P14" s="43">
        <v>64</v>
      </c>
      <c r="Q14" s="43">
        <v>57</v>
      </c>
      <c r="R14" s="43">
        <v>45</v>
      </c>
      <c r="S14" s="43">
        <v>63</v>
      </c>
      <c r="T14" s="43">
        <v>57</v>
      </c>
      <c r="U14" s="43">
        <v>42</v>
      </c>
      <c r="V14" s="43">
        <v>38</v>
      </c>
      <c r="W14" s="43">
        <v>50</v>
      </c>
      <c r="X14" s="43">
        <v>41</v>
      </c>
      <c r="Y14" s="43">
        <v>35</v>
      </c>
      <c r="Z14" s="43">
        <v>27</v>
      </c>
      <c r="AA14" s="43">
        <v>46</v>
      </c>
      <c r="AB14" s="43">
        <v>58</v>
      </c>
      <c r="AC14" s="43">
        <v>35</v>
      </c>
      <c r="AD14" s="43">
        <v>34</v>
      </c>
      <c r="AE14" s="43">
        <v>52</v>
      </c>
      <c r="AF14" s="43">
        <v>49</v>
      </c>
      <c r="AG14" s="43">
        <v>34</v>
      </c>
      <c r="AH14" s="43">
        <v>41</v>
      </c>
      <c r="AI14" s="43">
        <v>61</v>
      </c>
      <c r="AJ14" s="43">
        <v>38</v>
      </c>
      <c r="AK14" s="43">
        <v>38</v>
      </c>
      <c r="AL14" s="43">
        <v>39</v>
      </c>
      <c r="AM14" s="43">
        <v>34</v>
      </c>
      <c r="AN14" s="43">
        <v>43</v>
      </c>
      <c r="AO14" s="43">
        <v>54</v>
      </c>
      <c r="AP14" s="43">
        <v>47</v>
      </c>
      <c r="AQ14" s="43">
        <v>48</v>
      </c>
      <c r="AR14" s="43">
        <v>46</v>
      </c>
      <c r="AS14" s="43">
        <v>44</v>
      </c>
      <c r="AT14" s="43">
        <v>32</v>
      </c>
      <c r="AU14" s="43">
        <v>17</v>
      </c>
      <c r="AV14" s="109"/>
    </row>
    <row r="15" spans="1:60" s="45" customFormat="1" ht="8.1" customHeight="1" x14ac:dyDescent="0.2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4"/>
      <c r="AW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x14ac:dyDescent="0.2">
      <c r="A16" s="155">
        <f>'PANEL DE CONTROL DISTRITAL'!A15</f>
        <v>3</v>
      </c>
      <c r="B16" s="157" t="str">
        <f>'PANEL DE CONTROL DISTRITAL'!B15</f>
        <v>TRANSFERENCIA</v>
      </c>
      <c r="C16" s="159" t="str">
        <f>'PANEL DE CONTROL DISTRITAL'!C15</f>
        <v>Responsable de Módulo</v>
      </c>
      <c r="D16" s="161" t="str">
        <f>'PANEL DE CONTROL DISTRITAL'!D15</f>
        <v xml:space="preserve">Transacciones exitosas = </v>
      </c>
      <c r="E16" s="159" t="str">
        <f>'PANEL DE CONTROL DISTRITAL'!E15</f>
        <v>(Número de Archivos de Transacción aceptados /Total de Archivos de Transacción procesados) x100</v>
      </c>
      <c r="F16" s="148" t="str">
        <f>'PANEL DE CONTROL DISTRITAL'!F15</f>
        <v>Semanal (remesa)</v>
      </c>
      <c r="G16" s="150">
        <f>'PANEL DE CONTROL DISTRITAL'!G15</f>
        <v>0.9</v>
      </c>
      <c r="H16" s="28" t="str">
        <f>'PANEL DE CONTROL DISTRITAL'!H15</f>
        <v>Número de Archivos de Transacción aceptados</v>
      </c>
      <c r="I16" s="26">
        <v>7</v>
      </c>
      <c r="J16" s="26">
        <v>33</v>
      </c>
      <c r="K16" s="26">
        <v>0</v>
      </c>
      <c r="L16" s="26">
        <v>0</v>
      </c>
      <c r="M16" s="26">
        <v>67</v>
      </c>
      <c r="N16" s="26">
        <v>71</v>
      </c>
      <c r="O16" s="26">
        <v>97</v>
      </c>
      <c r="P16" s="26">
        <v>64</v>
      </c>
      <c r="Q16" s="26">
        <v>57</v>
      </c>
      <c r="R16" s="26">
        <v>45</v>
      </c>
      <c r="S16" s="26">
        <v>63</v>
      </c>
      <c r="T16" s="26">
        <v>57</v>
      </c>
      <c r="U16" s="26">
        <v>42</v>
      </c>
      <c r="V16" s="26">
        <v>38</v>
      </c>
      <c r="W16" s="26">
        <v>50</v>
      </c>
      <c r="X16" s="26">
        <v>41</v>
      </c>
      <c r="Y16" s="26">
        <v>35</v>
      </c>
      <c r="Z16" s="26">
        <v>27</v>
      </c>
      <c r="AA16" s="26">
        <v>46</v>
      </c>
      <c r="AB16" s="26">
        <v>58</v>
      </c>
      <c r="AC16" s="26">
        <v>35</v>
      </c>
      <c r="AD16" s="26">
        <v>34</v>
      </c>
      <c r="AE16" s="26">
        <v>52</v>
      </c>
      <c r="AF16" s="26">
        <v>49</v>
      </c>
      <c r="AG16" s="26">
        <v>34</v>
      </c>
      <c r="AH16" s="26">
        <v>41</v>
      </c>
      <c r="AI16" s="26">
        <v>61</v>
      </c>
      <c r="AJ16" s="26">
        <v>38</v>
      </c>
      <c r="AK16" s="26">
        <v>38</v>
      </c>
      <c r="AL16" s="26">
        <v>39</v>
      </c>
      <c r="AM16" s="26">
        <v>34</v>
      </c>
      <c r="AN16" s="26">
        <v>43</v>
      </c>
      <c r="AO16" s="26">
        <v>54</v>
      </c>
      <c r="AP16" s="26">
        <v>47</v>
      </c>
      <c r="AQ16" s="26">
        <v>48</v>
      </c>
      <c r="AR16" s="26">
        <v>46</v>
      </c>
      <c r="AS16" s="26">
        <v>44</v>
      </c>
      <c r="AT16" s="26">
        <v>32</v>
      </c>
      <c r="AU16" s="26">
        <v>17</v>
      </c>
      <c r="AV16" s="109">
        <f>IFERROR(SUM(I16:AU16)/SUM(I17:AU17),0)</f>
        <v>1</v>
      </c>
      <c r="AX16" s="44"/>
    </row>
    <row r="17" spans="1:60" s="3" customFormat="1" ht="50.1" customHeight="1" x14ac:dyDescent="0.2">
      <c r="A17" s="156"/>
      <c r="B17" s="158"/>
      <c r="C17" s="160"/>
      <c r="D17" s="162"/>
      <c r="E17" s="160"/>
      <c r="F17" s="149"/>
      <c r="G17" s="151"/>
      <c r="H17" s="28" t="str">
        <f>'PANEL DE CONTROL DISTRITAL'!H16</f>
        <v>Total de Archivos de Transacción procesados</v>
      </c>
      <c r="I17" s="43">
        <v>7</v>
      </c>
      <c r="J17" s="43">
        <v>33</v>
      </c>
      <c r="K17" s="43">
        <v>0</v>
      </c>
      <c r="L17" s="43">
        <v>0</v>
      </c>
      <c r="M17" s="43">
        <v>67</v>
      </c>
      <c r="N17" s="43">
        <v>71</v>
      </c>
      <c r="O17" s="43">
        <v>97</v>
      </c>
      <c r="P17" s="43">
        <v>64</v>
      </c>
      <c r="Q17" s="43">
        <v>57</v>
      </c>
      <c r="R17" s="43">
        <v>45</v>
      </c>
      <c r="S17" s="43">
        <v>63</v>
      </c>
      <c r="T17" s="43">
        <v>57</v>
      </c>
      <c r="U17" s="43">
        <v>42</v>
      </c>
      <c r="V17" s="43">
        <v>38</v>
      </c>
      <c r="W17" s="43">
        <v>50</v>
      </c>
      <c r="X17" s="43">
        <v>41</v>
      </c>
      <c r="Y17" s="43">
        <v>35</v>
      </c>
      <c r="Z17" s="43">
        <v>27</v>
      </c>
      <c r="AA17" s="43">
        <v>46</v>
      </c>
      <c r="AB17" s="43">
        <v>58</v>
      </c>
      <c r="AC17" s="43">
        <v>35</v>
      </c>
      <c r="AD17" s="43">
        <v>34</v>
      </c>
      <c r="AE17" s="43">
        <v>52</v>
      </c>
      <c r="AF17" s="43">
        <v>49</v>
      </c>
      <c r="AG17" s="43">
        <v>34</v>
      </c>
      <c r="AH17" s="43">
        <v>41</v>
      </c>
      <c r="AI17" s="43">
        <v>61</v>
      </c>
      <c r="AJ17" s="43">
        <v>38</v>
      </c>
      <c r="AK17" s="43">
        <v>38</v>
      </c>
      <c r="AL17" s="43">
        <v>39</v>
      </c>
      <c r="AM17" s="43">
        <v>34</v>
      </c>
      <c r="AN17" s="43">
        <v>43</v>
      </c>
      <c r="AO17" s="43">
        <v>54</v>
      </c>
      <c r="AP17" s="43">
        <v>47</v>
      </c>
      <c r="AQ17" s="43">
        <v>48</v>
      </c>
      <c r="AR17" s="43">
        <v>46</v>
      </c>
      <c r="AS17" s="43">
        <v>44</v>
      </c>
      <c r="AT17" s="43">
        <v>32</v>
      </c>
      <c r="AU17" s="43">
        <v>17</v>
      </c>
      <c r="AV17" s="109"/>
    </row>
    <row r="18" spans="1:60" s="45" customFormat="1" ht="8.1" customHeight="1" thickTop="1" thickBot="1" x14ac:dyDescent="0.25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55">
        <f>'PANEL DE CONTROL DISTRITAL'!A18</f>
        <v>4</v>
      </c>
      <c r="B19" s="157" t="str">
        <f>'PANEL DE CONTROL DISTRITAL'!B18</f>
        <v>CONCILIACIÓN</v>
      </c>
      <c r="C19" s="159" t="str">
        <f>'PANEL DE CONTROL DISTRITAL'!C18</f>
        <v>Responsable de Módulo</v>
      </c>
      <c r="D19" s="161" t="str">
        <f>'PANEL DE CONTROL DISTRITAL'!D18</f>
        <v xml:space="preserve">Credenciales disponibles para entrega = </v>
      </c>
      <c r="E19" s="159" t="str">
        <f>'PANEL DE CONTROL DISTRITAL'!E18</f>
        <v>((Credenciales recibidas - Credenciales inconsistentes) / Credenciales recibidas) x 100</v>
      </c>
      <c r="F19" s="148" t="str">
        <f>'PANEL DE CONTROL DISTRITAL'!F18</f>
        <v>Semanal (remesa)</v>
      </c>
      <c r="G19" s="15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21</v>
      </c>
      <c r="J19" s="26">
        <v>24</v>
      </c>
      <c r="K19" s="26">
        <v>0</v>
      </c>
      <c r="L19" s="26">
        <v>0</v>
      </c>
      <c r="M19" s="26">
        <v>38</v>
      </c>
      <c r="N19" s="26">
        <v>49</v>
      </c>
      <c r="O19" s="26">
        <v>86</v>
      </c>
      <c r="P19" s="26">
        <v>84</v>
      </c>
      <c r="Q19" s="26">
        <v>94</v>
      </c>
      <c r="R19" s="26">
        <v>44</v>
      </c>
      <c r="S19" s="26">
        <v>58</v>
      </c>
      <c r="T19" s="26">
        <v>62</v>
      </c>
      <c r="U19" s="26">
        <v>63</v>
      </c>
      <c r="V19" s="26">
        <v>22</v>
      </c>
      <c r="W19" s="26">
        <v>9</v>
      </c>
      <c r="X19" s="26">
        <v>41</v>
      </c>
      <c r="Y19" s="26">
        <v>97</v>
      </c>
      <c r="Z19" s="26">
        <v>14</v>
      </c>
      <c r="AA19" s="26">
        <v>16</v>
      </c>
      <c r="AB19" s="26">
        <v>71</v>
      </c>
      <c r="AC19" s="26">
        <v>58</v>
      </c>
      <c r="AD19" s="26">
        <v>28</v>
      </c>
      <c r="AE19" s="26">
        <v>46</v>
      </c>
      <c r="AF19" s="26">
        <v>53</v>
      </c>
      <c r="AG19" s="26">
        <v>43</v>
      </c>
      <c r="AH19" s="26">
        <v>29</v>
      </c>
      <c r="AI19" s="26">
        <v>25</v>
      </c>
      <c r="AJ19" s="26">
        <v>70</v>
      </c>
      <c r="AK19" s="26">
        <v>51</v>
      </c>
      <c r="AL19" s="26">
        <v>20</v>
      </c>
      <c r="AM19" s="26">
        <v>0</v>
      </c>
      <c r="AN19" s="26">
        <v>45</v>
      </c>
      <c r="AO19" s="26">
        <v>0</v>
      </c>
      <c r="AP19" s="26">
        <v>125</v>
      </c>
      <c r="AQ19" s="26">
        <v>55</v>
      </c>
      <c r="AR19" s="26">
        <v>54</v>
      </c>
      <c r="AS19" s="26">
        <v>33</v>
      </c>
      <c r="AT19" s="26">
        <v>26</v>
      </c>
      <c r="AU19" s="26">
        <v>57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56"/>
      <c r="B20" s="158"/>
      <c r="C20" s="160"/>
      <c r="D20" s="162"/>
      <c r="E20" s="160"/>
      <c r="F20" s="149"/>
      <c r="G20" s="151"/>
      <c r="H20" s="28" t="str">
        <f>'PANEL DE CONTROL DISTRITAL'!H19</f>
        <v xml:space="preserve">Credenciales recibidas </v>
      </c>
      <c r="I20" s="43">
        <v>21</v>
      </c>
      <c r="J20" s="43">
        <v>24</v>
      </c>
      <c r="K20" s="43">
        <v>0</v>
      </c>
      <c r="L20" s="43">
        <v>0</v>
      </c>
      <c r="M20" s="43">
        <v>38</v>
      </c>
      <c r="N20" s="43">
        <v>49</v>
      </c>
      <c r="O20" s="43">
        <v>86</v>
      </c>
      <c r="P20" s="43">
        <v>84</v>
      </c>
      <c r="Q20" s="43">
        <v>94</v>
      </c>
      <c r="R20" s="43">
        <v>44</v>
      </c>
      <c r="S20" s="43">
        <v>58</v>
      </c>
      <c r="T20" s="43">
        <v>62</v>
      </c>
      <c r="U20" s="43">
        <v>63</v>
      </c>
      <c r="V20" s="43">
        <v>22</v>
      </c>
      <c r="W20" s="43">
        <v>9</v>
      </c>
      <c r="X20" s="43">
        <v>41</v>
      </c>
      <c r="Y20" s="43">
        <v>97</v>
      </c>
      <c r="Z20" s="43">
        <v>14</v>
      </c>
      <c r="AA20" s="43">
        <v>16</v>
      </c>
      <c r="AB20" s="43">
        <v>71</v>
      </c>
      <c r="AC20" s="43">
        <v>58</v>
      </c>
      <c r="AD20" s="43">
        <v>28</v>
      </c>
      <c r="AE20" s="43">
        <v>46</v>
      </c>
      <c r="AF20" s="43">
        <v>53</v>
      </c>
      <c r="AG20" s="43">
        <v>43</v>
      </c>
      <c r="AH20" s="43">
        <v>29</v>
      </c>
      <c r="AI20" s="43">
        <v>25</v>
      </c>
      <c r="AJ20" s="43">
        <v>70</v>
      </c>
      <c r="AK20" s="43">
        <v>51</v>
      </c>
      <c r="AL20" s="43">
        <v>20</v>
      </c>
      <c r="AM20" s="43">
        <v>0</v>
      </c>
      <c r="AN20" s="43">
        <v>45</v>
      </c>
      <c r="AO20" s="43">
        <v>0</v>
      </c>
      <c r="AP20" s="43">
        <v>125</v>
      </c>
      <c r="AQ20" s="43">
        <v>55</v>
      </c>
      <c r="AR20" s="43">
        <v>54</v>
      </c>
      <c r="AS20" s="43">
        <v>33</v>
      </c>
      <c r="AT20" s="43">
        <v>26</v>
      </c>
      <c r="AU20" s="43">
        <v>57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55">
        <f>'PANEL DE CONTROL DISTRITAL'!A21</f>
        <v>5</v>
      </c>
      <c r="B22" s="157" t="str">
        <f>'PANEL DE CONTROL DISTRITAL'!B21</f>
        <v>CONCILIACIÓN</v>
      </c>
      <c r="C22" s="159" t="str">
        <f>'PANEL DE CONTROL DISTRITAL'!C21</f>
        <v>Responsable de Módulo</v>
      </c>
      <c r="D22" s="161" t="str">
        <f>'PANEL DE CONTROL DISTRITAL'!D21</f>
        <v xml:space="preserve">Credenciales disponibles para entrega = </v>
      </c>
      <c r="E22" s="159" t="str">
        <f>'PANEL DE CONTROL DISTRITAL'!E21</f>
        <v>(Credenciales en resguardo / Credenciales totales en SIIRFE disponibles para entrega) x 100</v>
      </c>
      <c r="F22" s="148" t="str">
        <f>'PANEL DE CONTROL DISTRITAL'!F21</f>
        <v>Semanal (remesa)</v>
      </c>
      <c r="G22" s="150">
        <f>'PANEL DE CONTROL DISTRITAL'!G21</f>
        <v>1</v>
      </c>
      <c r="H22" s="28" t="str">
        <f>'PANEL DE CONTROL DISTRITAL'!H21</f>
        <v>Credenciales en resguardo</v>
      </c>
      <c r="I22" s="26">
        <v>152</v>
      </c>
      <c r="J22" s="26">
        <v>135</v>
      </c>
      <c r="K22" s="26">
        <v>0</v>
      </c>
      <c r="L22" s="26">
        <v>0</v>
      </c>
      <c r="M22" s="26">
        <v>152</v>
      </c>
      <c r="N22" s="26">
        <v>151</v>
      </c>
      <c r="O22" s="26">
        <v>170</v>
      </c>
      <c r="P22" s="26">
        <v>162</v>
      </c>
      <c r="Q22" s="26">
        <v>175</v>
      </c>
      <c r="R22" s="26">
        <v>166</v>
      </c>
      <c r="S22" s="26">
        <v>170</v>
      </c>
      <c r="T22" s="26">
        <v>168</v>
      </c>
      <c r="U22" s="26">
        <v>155</v>
      </c>
      <c r="V22" s="26">
        <v>122</v>
      </c>
      <c r="W22" s="26">
        <v>100</v>
      </c>
      <c r="X22" s="26">
        <v>115</v>
      </c>
      <c r="Y22" s="26">
        <v>157</v>
      </c>
      <c r="Z22" s="26">
        <v>132</v>
      </c>
      <c r="AA22" s="26">
        <v>108</v>
      </c>
      <c r="AB22" s="26">
        <v>143</v>
      </c>
      <c r="AC22" s="26">
        <v>150</v>
      </c>
      <c r="AD22" s="26">
        <v>136</v>
      </c>
      <c r="AE22" s="26">
        <v>144</v>
      </c>
      <c r="AF22" s="26">
        <v>148</v>
      </c>
      <c r="AG22" s="26">
        <v>150</v>
      </c>
      <c r="AH22" s="26">
        <v>137</v>
      </c>
      <c r="AI22" s="26">
        <v>111</v>
      </c>
      <c r="AJ22" s="26">
        <v>142</v>
      </c>
      <c r="AK22" s="26">
        <v>145</v>
      </c>
      <c r="AL22" s="26">
        <v>113</v>
      </c>
      <c r="AM22" s="26">
        <v>98</v>
      </c>
      <c r="AN22" s="26">
        <v>124</v>
      </c>
      <c r="AO22" s="26">
        <v>99</v>
      </c>
      <c r="AP22" s="26">
        <v>137</v>
      </c>
      <c r="AQ22" s="26">
        <v>140</v>
      </c>
      <c r="AR22" s="26">
        <v>146</v>
      </c>
      <c r="AS22" s="26">
        <v>131</v>
      </c>
      <c r="AT22" s="26">
        <v>129</v>
      </c>
      <c r="AU22" s="26">
        <v>145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56"/>
      <c r="B23" s="158"/>
      <c r="C23" s="160"/>
      <c r="D23" s="162"/>
      <c r="E23" s="160"/>
      <c r="F23" s="149"/>
      <c r="G23" s="151"/>
      <c r="H23" s="28" t="str">
        <f>'PANEL DE CONTROL DISTRITAL'!H22</f>
        <v>Credenciales totales en SIIRFE disponibles para entrega</v>
      </c>
      <c r="I23" s="43">
        <v>152</v>
      </c>
      <c r="J23" s="43">
        <v>135</v>
      </c>
      <c r="K23" s="43">
        <v>0</v>
      </c>
      <c r="L23" s="43">
        <v>0</v>
      </c>
      <c r="M23" s="43">
        <v>152</v>
      </c>
      <c r="N23" s="43">
        <v>151</v>
      </c>
      <c r="O23" s="43">
        <v>170</v>
      </c>
      <c r="P23" s="43">
        <v>162</v>
      </c>
      <c r="Q23" s="43">
        <v>175</v>
      </c>
      <c r="R23" s="43">
        <v>166</v>
      </c>
      <c r="S23" s="43">
        <v>170</v>
      </c>
      <c r="T23" s="43">
        <v>168</v>
      </c>
      <c r="U23" s="43">
        <v>155</v>
      </c>
      <c r="V23" s="43">
        <v>122</v>
      </c>
      <c r="W23" s="43">
        <v>100</v>
      </c>
      <c r="X23" s="43">
        <v>115</v>
      </c>
      <c r="Y23" s="43">
        <v>157</v>
      </c>
      <c r="Z23" s="43">
        <v>132</v>
      </c>
      <c r="AA23" s="43">
        <v>108</v>
      </c>
      <c r="AB23" s="43">
        <v>143</v>
      </c>
      <c r="AC23" s="43">
        <v>150</v>
      </c>
      <c r="AD23" s="43">
        <v>136</v>
      </c>
      <c r="AE23" s="43">
        <v>144</v>
      </c>
      <c r="AF23" s="43">
        <v>148</v>
      </c>
      <c r="AG23" s="43">
        <v>150</v>
      </c>
      <c r="AH23" s="43">
        <v>137</v>
      </c>
      <c r="AI23" s="43">
        <v>111</v>
      </c>
      <c r="AJ23" s="43">
        <v>142</v>
      </c>
      <c r="AK23" s="43">
        <v>145</v>
      </c>
      <c r="AL23" s="43">
        <v>113</v>
      </c>
      <c r="AM23" s="43">
        <v>98</v>
      </c>
      <c r="AN23" s="43">
        <v>124</v>
      </c>
      <c r="AO23" s="43">
        <v>99</v>
      </c>
      <c r="AP23" s="43">
        <v>137</v>
      </c>
      <c r="AQ23" s="43">
        <v>140</v>
      </c>
      <c r="AR23" s="43">
        <v>146</v>
      </c>
      <c r="AS23" s="43">
        <v>131</v>
      </c>
      <c r="AT23" s="43">
        <v>129</v>
      </c>
      <c r="AU23" s="43">
        <v>145</v>
      </c>
      <c r="AV23" s="109"/>
    </row>
    <row r="24" spans="1:60" s="4" customFormat="1" ht="16.5" thickTop="1" thickBot="1" x14ac:dyDescent="0.25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4"/>
    </row>
    <row r="25" spans="1:60" ht="50.1" customHeight="1" thickTop="1" thickBot="1" x14ac:dyDescent="0.25">
      <c r="A25" s="155">
        <f>'PANEL DE CONTROL DISTRITAL'!A24</f>
        <v>6</v>
      </c>
      <c r="B25" s="157" t="str">
        <f>'PANEL DE CONTROL DISTRITAL'!B24</f>
        <v>ENTREGA</v>
      </c>
      <c r="C25" s="159" t="str">
        <f>'PANEL DE CONTROL DISTRITAL'!C24</f>
        <v>Operador de Equipo Tecnológico</v>
      </c>
      <c r="D25" s="161" t="str">
        <f>'PANEL DE CONTROL DISTRITAL'!D24</f>
        <v xml:space="preserve">Efectividad de entrega de CPV en MAC = </v>
      </c>
      <c r="E25" s="159" t="str">
        <f>'PANEL DE CONTROL DISTRITAL'!E24</f>
        <v>(Total de credenciales entregadas / Total de credenciales solicitadas) x 100</v>
      </c>
      <c r="F25" s="148" t="str">
        <f>'PANEL DE CONTROL DISTRITAL'!F24</f>
        <v>Semanal (remesa)</v>
      </c>
      <c r="G25" s="15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6</v>
      </c>
      <c r="J25" s="26">
        <v>41</v>
      </c>
      <c r="K25" s="26">
        <v>0</v>
      </c>
      <c r="L25" s="26">
        <v>0</v>
      </c>
      <c r="M25" s="26">
        <v>21</v>
      </c>
      <c r="N25" s="26">
        <v>50</v>
      </c>
      <c r="O25" s="26">
        <v>67</v>
      </c>
      <c r="P25" s="26">
        <v>92</v>
      </c>
      <c r="Q25" s="26">
        <v>81</v>
      </c>
      <c r="R25" s="26">
        <v>53</v>
      </c>
      <c r="S25" s="26">
        <v>52</v>
      </c>
      <c r="T25" s="26">
        <v>64</v>
      </c>
      <c r="U25" s="26">
        <v>70</v>
      </c>
      <c r="V25" s="26">
        <v>55</v>
      </c>
      <c r="W25" s="26">
        <v>31</v>
      </c>
      <c r="X25" s="26">
        <v>25</v>
      </c>
      <c r="Y25" s="26">
        <v>55</v>
      </c>
      <c r="Z25" s="26">
        <v>38</v>
      </c>
      <c r="AA25" s="26">
        <v>40</v>
      </c>
      <c r="AB25" s="26">
        <v>35</v>
      </c>
      <c r="AC25" s="26">
        <v>51</v>
      </c>
      <c r="AD25" s="26">
        <v>42</v>
      </c>
      <c r="AE25" s="26">
        <v>38</v>
      </c>
      <c r="AF25" s="26">
        <v>48</v>
      </c>
      <c r="AG25" s="26">
        <v>41</v>
      </c>
      <c r="AH25" s="26">
        <v>42</v>
      </c>
      <c r="AI25" s="26">
        <v>51</v>
      </c>
      <c r="AJ25" s="26">
        <v>39</v>
      </c>
      <c r="AK25" s="26">
        <v>48</v>
      </c>
      <c r="AL25" s="26">
        <v>52</v>
      </c>
      <c r="AM25" s="26">
        <v>15</v>
      </c>
      <c r="AN25" s="26">
        <v>19</v>
      </c>
      <c r="AO25" s="26">
        <v>25</v>
      </c>
      <c r="AP25" s="26">
        <v>84</v>
      </c>
      <c r="AQ25" s="26">
        <v>52</v>
      </c>
      <c r="AR25" s="26">
        <v>48</v>
      </c>
      <c r="AS25" s="26">
        <v>48</v>
      </c>
      <c r="AT25" s="26">
        <v>28</v>
      </c>
      <c r="AU25" s="26">
        <v>41</v>
      </c>
      <c r="AV25" s="109">
        <f>IFERROR(SUM(I25:AU25)/SUM(I26:AU26),0)</f>
        <v>1</v>
      </c>
    </row>
    <row r="26" spans="1:60" ht="50.1" customHeight="1" thickTop="1" thickBot="1" x14ac:dyDescent="0.25">
      <c r="A26" s="156"/>
      <c r="B26" s="158"/>
      <c r="C26" s="160"/>
      <c r="D26" s="162"/>
      <c r="E26" s="160"/>
      <c r="F26" s="149"/>
      <c r="G26" s="151"/>
      <c r="H26" s="28" t="str">
        <f>'PANEL DE CONTROL DISTRITAL'!H25</f>
        <v xml:space="preserve"> Total de credenciales solicitadas</v>
      </c>
      <c r="I26" s="43">
        <v>6</v>
      </c>
      <c r="J26" s="43">
        <v>41</v>
      </c>
      <c r="K26" s="43">
        <v>0</v>
      </c>
      <c r="L26" s="43">
        <v>0</v>
      </c>
      <c r="M26" s="43">
        <v>21</v>
      </c>
      <c r="N26" s="43">
        <v>50</v>
      </c>
      <c r="O26" s="43">
        <v>67</v>
      </c>
      <c r="P26" s="43">
        <v>92</v>
      </c>
      <c r="Q26" s="43">
        <v>81</v>
      </c>
      <c r="R26" s="43">
        <v>53</v>
      </c>
      <c r="S26" s="43">
        <v>52</v>
      </c>
      <c r="T26" s="43">
        <v>64</v>
      </c>
      <c r="U26" s="43">
        <v>70</v>
      </c>
      <c r="V26" s="43">
        <v>55</v>
      </c>
      <c r="W26" s="43">
        <v>31</v>
      </c>
      <c r="X26" s="43">
        <v>25</v>
      </c>
      <c r="Y26" s="43">
        <v>55</v>
      </c>
      <c r="Z26" s="43">
        <v>38</v>
      </c>
      <c r="AA26" s="43">
        <v>40</v>
      </c>
      <c r="AB26" s="43">
        <v>35</v>
      </c>
      <c r="AC26" s="43">
        <v>51</v>
      </c>
      <c r="AD26" s="43">
        <v>42</v>
      </c>
      <c r="AE26" s="43">
        <v>38</v>
      </c>
      <c r="AF26" s="43">
        <v>48</v>
      </c>
      <c r="AG26" s="43">
        <v>41</v>
      </c>
      <c r="AH26" s="43">
        <v>42</v>
      </c>
      <c r="AI26" s="43">
        <v>51</v>
      </c>
      <c r="AJ26" s="43">
        <v>39</v>
      </c>
      <c r="AK26" s="43">
        <v>48</v>
      </c>
      <c r="AL26" s="43">
        <v>52</v>
      </c>
      <c r="AM26" s="43">
        <v>15</v>
      </c>
      <c r="AN26" s="43">
        <v>19</v>
      </c>
      <c r="AO26" s="43">
        <v>25</v>
      </c>
      <c r="AP26" s="43">
        <v>84</v>
      </c>
      <c r="AQ26" s="43">
        <v>52</v>
      </c>
      <c r="AR26" s="43">
        <v>48</v>
      </c>
      <c r="AS26" s="43">
        <v>48</v>
      </c>
      <c r="AT26" s="43">
        <v>28</v>
      </c>
      <c r="AU26" s="43">
        <v>41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V19:AV20"/>
    <mergeCell ref="A19:A20"/>
    <mergeCell ref="B19:B20"/>
    <mergeCell ref="C19:C20"/>
    <mergeCell ref="D19:D20"/>
    <mergeCell ref="E19:E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F10:F11"/>
    <mergeCell ref="G10:G11"/>
    <mergeCell ref="AV10:AV11"/>
    <mergeCell ref="A12:AV12"/>
    <mergeCell ref="A10:A11"/>
    <mergeCell ref="B10:B11"/>
    <mergeCell ref="C10:C11"/>
    <mergeCell ref="D10:D11"/>
    <mergeCell ref="E10:E11"/>
    <mergeCell ref="A1:AV1"/>
    <mergeCell ref="F2:G2"/>
    <mergeCell ref="AT2:AV2"/>
    <mergeCell ref="A4:AV4"/>
    <mergeCell ref="A5:AV5"/>
    <mergeCell ref="A6:A9"/>
    <mergeCell ref="B6:H6"/>
    <mergeCell ref="I6:AU6"/>
    <mergeCell ref="AV6:AV9"/>
    <mergeCell ref="B7:D7"/>
    <mergeCell ref="E7:H7"/>
    <mergeCell ref="I7:AU7"/>
    <mergeCell ref="B8:AU8"/>
    <mergeCell ref="I29:L29"/>
    <mergeCell ref="B34:M34"/>
    <mergeCell ref="B35:G35"/>
    <mergeCell ref="H35:M35"/>
    <mergeCell ref="B36:G37"/>
    <mergeCell ref="H36:M37"/>
  </mergeCells>
  <conditionalFormatting sqref="I21:AU21">
    <cfRule type="colorScale" priority="4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135" priority="20" operator="greaterThan">
      <formula>95%</formula>
    </cfRule>
    <cfRule type="cellIs" dxfId="134" priority="21" operator="greaterThanOrEqual">
      <formula>90%</formula>
    </cfRule>
    <cfRule type="cellIs" dxfId="133" priority="22" operator="lessThan">
      <formula>89.99%</formula>
    </cfRule>
  </conditionalFormatting>
  <conditionalFormatting sqref="AV13">
    <cfRule type="cellIs" dxfId="132" priority="17" operator="greaterThan">
      <formula>95%</formula>
    </cfRule>
    <cfRule type="cellIs" dxfId="131" priority="18" operator="greaterThanOrEqual">
      <formula>90%</formula>
    </cfRule>
    <cfRule type="cellIs" dxfId="130" priority="19" operator="lessThan">
      <formula>89.99%</formula>
    </cfRule>
  </conditionalFormatting>
  <conditionalFormatting sqref="AV16">
    <cfRule type="cellIs" dxfId="129" priority="14" operator="greaterThan">
      <formula>95%</formula>
    </cfRule>
    <cfRule type="cellIs" dxfId="128" priority="15" operator="greaterThanOrEqual">
      <formula>90%</formula>
    </cfRule>
    <cfRule type="cellIs" dxfId="127" priority="16" operator="lessThan">
      <formula>89.99%</formula>
    </cfRule>
  </conditionalFormatting>
  <conditionalFormatting sqref="AV19">
    <cfRule type="cellIs" dxfId="126" priority="11" operator="greaterThan">
      <formula>95%</formula>
    </cfRule>
    <cfRule type="cellIs" dxfId="125" priority="12" operator="greaterThanOrEqual">
      <formula>90%</formula>
    </cfRule>
    <cfRule type="cellIs" dxfId="124" priority="13" operator="lessThan">
      <formula>89.99%</formula>
    </cfRule>
  </conditionalFormatting>
  <conditionalFormatting sqref="AV25">
    <cfRule type="cellIs" dxfId="123" priority="5" operator="greaterThan">
      <formula>95%</formula>
    </cfRule>
    <cfRule type="cellIs" dxfId="122" priority="6" operator="greaterThanOrEqual">
      <formula>90%</formula>
    </cfRule>
    <cfRule type="cellIs" dxfId="121" priority="7" operator="lessThan">
      <formula>89.99%</formula>
    </cfRule>
  </conditionalFormatting>
  <conditionalFormatting sqref="AV22">
    <cfRule type="cellIs" dxfId="120" priority="1" operator="greaterThanOrEqual">
      <formula>100%</formula>
    </cfRule>
    <cfRule type="cellIs" dxfId="119" priority="2" operator="lessThan">
      <formula>99.99%</formula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H38"/>
  <sheetViews>
    <sheetView showGridLines="0" topLeftCell="AM6" zoomScale="70" zoomScaleNormal="70" workbookViewId="0">
      <selection activeCell="AX25" sqref="AX25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'030152'!AT2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24</v>
      </c>
      <c r="J10" s="26">
        <v>116</v>
      </c>
      <c r="K10" s="26">
        <v>0</v>
      </c>
      <c r="L10" s="26">
        <v>0</v>
      </c>
      <c r="M10" s="26">
        <v>156</v>
      </c>
      <c r="N10" s="26">
        <v>220</v>
      </c>
      <c r="O10" s="26">
        <v>207</v>
      </c>
      <c r="P10" s="26">
        <v>187</v>
      </c>
      <c r="Q10" s="26">
        <v>162</v>
      </c>
      <c r="R10" s="26">
        <v>163</v>
      </c>
      <c r="S10" s="26">
        <v>160</v>
      </c>
      <c r="T10" s="26">
        <v>151</v>
      </c>
      <c r="U10" s="26">
        <v>154</v>
      </c>
      <c r="V10" s="26">
        <v>160</v>
      </c>
      <c r="W10" s="26">
        <v>158</v>
      </c>
      <c r="X10" s="26">
        <v>115</v>
      </c>
      <c r="Y10" s="26">
        <v>159</v>
      </c>
      <c r="Z10" s="26">
        <v>88</v>
      </c>
      <c r="AA10" s="26">
        <v>143</v>
      </c>
      <c r="AB10" s="26">
        <v>148</v>
      </c>
      <c r="AC10" s="26">
        <v>126</v>
      </c>
      <c r="AD10" s="26">
        <v>81</v>
      </c>
      <c r="AE10" s="26">
        <v>133</v>
      </c>
      <c r="AF10" s="26">
        <v>137</v>
      </c>
      <c r="AG10" s="26">
        <v>128</v>
      </c>
      <c r="AH10" s="26">
        <v>131</v>
      </c>
      <c r="AI10" s="26">
        <v>133</v>
      </c>
      <c r="AJ10" s="26">
        <v>138</v>
      </c>
      <c r="AK10" s="26">
        <v>117</v>
      </c>
      <c r="AL10" s="26">
        <v>118</v>
      </c>
      <c r="AM10" s="26">
        <v>94</v>
      </c>
      <c r="AN10" s="26">
        <v>116</v>
      </c>
      <c r="AO10" s="26">
        <v>149</v>
      </c>
      <c r="AP10" s="26">
        <v>112</v>
      </c>
      <c r="AQ10" s="26">
        <v>133</v>
      </c>
      <c r="AR10" s="26">
        <v>123</v>
      </c>
      <c r="AS10" s="26">
        <v>106</v>
      </c>
      <c r="AT10" s="26">
        <v>141</v>
      </c>
      <c r="AU10" s="26">
        <v>89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24</v>
      </c>
      <c r="J11" s="43">
        <v>116</v>
      </c>
      <c r="K11" s="43">
        <v>0</v>
      </c>
      <c r="L11" s="43">
        <v>0</v>
      </c>
      <c r="M11" s="43">
        <v>156</v>
      </c>
      <c r="N11" s="43">
        <v>220</v>
      </c>
      <c r="O11" s="43">
        <v>207</v>
      </c>
      <c r="P11" s="43">
        <v>187</v>
      </c>
      <c r="Q11" s="43">
        <v>162</v>
      </c>
      <c r="R11" s="43">
        <v>163</v>
      </c>
      <c r="S11" s="43">
        <v>160</v>
      </c>
      <c r="T11" s="43">
        <v>151</v>
      </c>
      <c r="U11" s="43">
        <v>154</v>
      </c>
      <c r="V11" s="43">
        <v>160</v>
      </c>
      <c r="W11" s="43">
        <v>158</v>
      </c>
      <c r="X11" s="43">
        <v>115</v>
      </c>
      <c r="Y11" s="43">
        <v>159</v>
      </c>
      <c r="Z11" s="43">
        <v>88</v>
      </c>
      <c r="AA11" s="43">
        <v>143</v>
      </c>
      <c r="AB11" s="43">
        <v>148</v>
      </c>
      <c r="AC11" s="43">
        <v>126</v>
      </c>
      <c r="AD11" s="43">
        <v>81</v>
      </c>
      <c r="AE11" s="43">
        <v>133</v>
      </c>
      <c r="AF11" s="43">
        <v>137</v>
      </c>
      <c r="AG11" s="43">
        <v>128</v>
      </c>
      <c r="AH11" s="43">
        <v>131</v>
      </c>
      <c r="AI11" s="43">
        <v>133</v>
      </c>
      <c r="AJ11" s="43">
        <v>138</v>
      </c>
      <c r="AK11" s="43">
        <v>117</v>
      </c>
      <c r="AL11" s="43">
        <v>118</v>
      </c>
      <c r="AM11" s="43">
        <v>94</v>
      </c>
      <c r="AN11" s="43">
        <v>116</v>
      </c>
      <c r="AO11" s="43">
        <v>149</v>
      </c>
      <c r="AP11" s="43">
        <v>112</v>
      </c>
      <c r="AQ11" s="43">
        <v>133</v>
      </c>
      <c r="AR11" s="43">
        <v>123</v>
      </c>
      <c r="AS11" s="43">
        <v>106</v>
      </c>
      <c r="AT11" s="43">
        <v>141</v>
      </c>
      <c r="AU11" s="43">
        <v>89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24</v>
      </c>
      <c r="J13" s="26">
        <v>116</v>
      </c>
      <c r="K13" s="26">
        <v>0</v>
      </c>
      <c r="L13" s="26">
        <v>0</v>
      </c>
      <c r="M13" s="26">
        <v>154</v>
      </c>
      <c r="N13" s="26">
        <v>219</v>
      </c>
      <c r="O13" s="26">
        <v>206</v>
      </c>
      <c r="P13" s="26">
        <v>187</v>
      </c>
      <c r="Q13" s="26">
        <v>162</v>
      </c>
      <c r="R13" s="26">
        <v>163</v>
      </c>
      <c r="S13" s="26">
        <v>160</v>
      </c>
      <c r="T13" s="26">
        <v>151</v>
      </c>
      <c r="U13" s="26">
        <v>154</v>
      </c>
      <c r="V13" s="26">
        <v>159</v>
      </c>
      <c r="W13" s="26">
        <v>158</v>
      </c>
      <c r="X13" s="26">
        <v>115</v>
      </c>
      <c r="Y13" s="26">
        <v>159</v>
      </c>
      <c r="Z13" s="26">
        <v>87</v>
      </c>
      <c r="AA13" s="26">
        <v>143</v>
      </c>
      <c r="AB13" s="26">
        <v>148</v>
      </c>
      <c r="AC13" s="26">
        <v>126</v>
      </c>
      <c r="AD13" s="26">
        <v>81</v>
      </c>
      <c r="AE13" s="26">
        <v>132</v>
      </c>
      <c r="AF13" s="26">
        <v>136</v>
      </c>
      <c r="AG13" s="26">
        <v>127</v>
      </c>
      <c r="AH13" s="26">
        <v>131</v>
      </c>
      <c r="AI13" s="26">
        <v>133</v>
      </c>
      <c r="AJ13" s="26">
        <v>138</v>
      </c>
      <c r="AK13" s="26">
        <v>117</v>
      </c>
      <c r="AL13" s="26">
        <v>118</v>
      </c>
      <c r="AM13" s="26">
        <v>94</v>
      </c>
      <c r="AN13" s="26">
        <v>115</v>
      </c>
      <c r="AO13" s="26">
        <v>148</v>
      </c>
      <c r="AP13" s="26">
        <v>111</v>
      </c>
      <c r="AQ13" s="26">
        <v>132</v>
      </c>
      <c r="AR13" s="26">
        <v>122</v>
      </c>
      <c r="AS13" s="26">
        <v>106</v>
      </c>
      <c r="AT13" s="26">
        <v>140</v>
      </c>
      <c r="AU13" s="26">
        <v>89</v>
      </c>
      <c r="AV13" s="109">
        <f>IFERROR(SUM(I13:AU13)/SUM(I14:AU14),0)</f>
        <v>0.99738640932850819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24</v>
      </c>
      <c r="J14" s="43">
        <v>116</v>
      </c>
      <c r="K14" s="43">
        <v>0</v>
      </c>
      <c r="L14" s="43">
        <v>0</v>
      </c>
      <c r="M14" s="43">
        <v>156</v>
      </c>
      <c r="N14" s="43">
        <v>220</v>
      </c>
      <c r="O14" s="43">
        <v>207</v>
      </c>
      <c r="P14" s="43">
        <v>187</v>
      </c>
      <c r="Q14" s="43">
        <v>162</v>
      </c>
      <c r="R14" s="43">
        <v>163</v>
      </c>
      <c r="S14" s="43">
        <v>160</v>
      </c>
      <c r="T14" s="43">
        <v>151</v>
      </c>
      <c r="U14" s="43">
        <v>154</v>
      </c>
      <c r="V14" s="43">
        <v>160</v>
      </c>
      <c r="W14" s="43">
        <v>158</v>
      </c>
      <c r="X14" s="43">
        <v>115</v>
      </c>
      <c r="Y14" s="43">
        <v>159</v>
      </c>
      <c r="Z14" s="43">
        <v>88</v>
      </c>
      <c r="AA14" s="43">
        <v>143</v>
      </c>
      <c r="AB14" s="43">
        <v>146</v>
      </c>
      <c r="AC14" s="43">
        <v>126</v>
      </c>
      <c r="AD14" s="43">
        <v>81</v>
      </c>
      <c r="AE14" s="43">
        <v>133</v>
      </c>
      <c r="AF14" s="43">
        <v>137</v>
      </c>
      <c r="AG14" s="43">
        <v>128</v>
      </c>
      <c r="AH14" s="43">
        <v>131</v>
      </c>
      <c r="AI14" s="43">
        <v>133</v>
      </c>
      <c r="AJ14" s="43">
        <v>138</v>
      </c>
      <c r="AK14" s="43">
        <v>117</v>
      </c>
      <c r="AL14" s="43">
        <v>118</v>
      </c>
      <c r="AM14" s="43">
        <v>94</v>
      </c>
      <c r="AN14" s="43">
        <v>116</v>
      </c>
      <c r="AO14" s="43">
        <v>149</v>
      </c>
      <c r="AP14" s="43">
        <v>112</v>
      </c>
      <c r="AQ14" s="43">
        <v>133</v>
      </c>
      <c r="AR14" s="43">
        <v>123</v>
      </c>
      <c r="AS14" s="43">
        <v>106</v>
      </c>
      <c r="AT14" s="43">
        <v>141</v>
      </c>
      <c r="AU14" s="43">
        <v>89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24</v>
      </c>
      <c r="J16" s="26">
        <v>116</v>
      </c>
      <c r="K16" s="26">
        <v>0</v>
      </c>
      <c r="L16" s="26">
        <v>0</v>
      </c>
      <c r="M16" s="26">
        <v>156</v>
      </c>
      <c r="N16" s="26">
        <v>220</v>
      </c>
      <c r="O16" s="26">
        <v>207</v>
      </c>
      <c r="P16" s="26">
        <v>187</v>
      </c>
      <c r="Q16" s="26">
        <v>162</v>
      </c>
      <c r="R16" s="26">
        <v>163</v>
      </c>
      <c r="S16" s="26">
        <v>160</v>
      </c>
      <c r="T16" s="26">
        <v>151</v>
      </c>
      <c r="U16" s="26">
        <v>154</v>
      </c>
      <c r="V16" s="26">
        <v>160</v>
      </c>
      <c r="W16" s="26">
        <v>158</v>
      </c>
      <c r="X16" s="26">
        <v>115</v>
      </c>
      <c r="Y16" s="26">
        <v>159</v>
      </c>
      <c r="Z16" s="26">
        <v>88</v>
      </c>
      <c r="AA16" s="26">
        <v>143</v>
      </c>
      <c r="AB16" s="26">
        <v>148</v>
      </c>
      <c r="AC16" s="26">
        <v>126</v>
      </c>
      <c r="AD16" s="26">
        <v>81</v>
      </c>
      <c r="AE16" s="26">
        <v>133</v>
      </c>
      <c r="AF16" s="26">
        <v>137</v>
      </c>
      <c r="AG16" s="26">
        <v>128</v>
      </c>
      <c r="AH16" s="26">
        <v>131</v>
      </c>
      <c r="AI16" s="26">
        <v>133</v>
      </c>
      <c r="AJ16" s="26">
        <v>138</v>
      </c>
      <c r="AK16" s="26">
        <v>117</v>
      </c>
      <c r="AL16" s="26">
        <v>118</v>
      </c>
      <c r="AM16" s="26">
        <v>94</v>
      </c>
      <c r="AN16" s="26">
        <v>116</v>
      </c>
      <c r="AO16" s="26">
        <v>149</v>
      </c>
      <c r="AP16" s="26">
        <v>112</v>
      </c>
      <c r="AQ16" s="26">
        <v>133</v>
      </c>
      <c r="AR16" s="26">
        <v>123</v>
      </c>
      <c r="AS16" s="26">
        <v>106</v>
      </c>
      <c r="AT16" s="26">
        <v>141</v>
      </c>
      <c r="AU16" s="26">
        <v>89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24</v>
      </c>
      <c r="J17" s="43">
        <v>116</v>
      </c>
      <c r="K17" s="43">
        <v>0</v>
      </c>
      <c r="L17" s="43">
        <v>0</v>
      </c>
      <c r="M17" s="43">
        <v>156</v>
      </c>
      <c r="N17" s="43">
        <v>220</v>
      </c>
      <c r="O17" s="43">
        <v>207</v>
      </c>
      <c r="P17" s="43">
        <v>187</v>
      </c>
      <c r="Q17" s="43">
        <v>162</v>
      </c>
      <c r="R17" s="43">
        <v>163</v>
      </c>
      <c r="S17" s="43">
        <v>160</v>
      </c>
      <c r="T17" s="43">
        <v>151</v>
      </c>
      <c r="U17" s="43">
        <v>154</v>
      </c>
      <c r="V17" s="43">
        <v>160</v>
      </c>
      <c r="W17" s="43">
        <v>158</v>
      </c>
      <c r="X17" s="43">
        <v>115</v>
      </c>
      <c r="Y17" s="43">
        <v>159</v>
      </c>
      <c r="Z17" s="43">
        <v>88</v>
      </c>
      <c r="AA17" s="43">
        <v>143</v>
      </c>
      <c r="AB17" s="43">
        <v>148</v>
      </c>
      <c r="AC17" s="43">
        <v>126</v>
      </c>
      <c r="AD17" s="43">
        <v>81</v>
      </c>
      <c r="AE17" s="43">
        <v>133</v>
      </c>
      <c r="AF17" s="43">
        <v>137</v>
      </c>
      <c r="AG17" s="43">
        <v>128</v>
      </c>
      <c r="AH17" s="43">
        <v>131</v>
      </c>
      <c r="AI17" s="43">
        <v>133</v>
      </c>
      <c r="AJ17" s="43">
        <v>138</v>
      </c>
      <c r="AK17" s="43">
        <v>117</v>
      </c>
      <c r="AL17" s="43">
        <v>118</v>
      </c>
      <c r="AM17" s="43">
        <v>94</v>
      </c>
      <c r="AN17" s="43">
        <v>116</v>
      </c>
      <c r="AO17" s="43">
        <v>149</v>
      </c>
      <c r="AP17" s="43">
        <v>112</v>
      </c>
      <c r="AQ17" s="43">
        <v>133</v>
      </c>
      <c r="AR17" s="43">
        <v>123</v>
      </c>
      <c r="AS17" s="43">
        <v>106</v>
      </c>
      <c r="AT17" s="43">
        <v>141</v>
      </c>
      <c r="AU17" s="43">
        <v>89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45</v>
      </c>
      <c r="J19" s="26">
        <v>100</v>
      </c>
      <c r="K19" s="26">
        <v>0</v>
      </c>
      <c r="L19" s="26">
        <v>0</v>
      </c>
      <c r="M19" s="26">
        <v>94</v>
      </c>
      <c r="N19" s="26">
        <v>162</v>
      </c>
      <c r="O19" s="26">
        <v>199</v>
      </c>
      <c r="P19" s="26">
        <v>193</v>
      </c>
      <c r="Q19" s="26">
        <v>245</v>
      </c>
      <c r="R19" s="26">
        <v>134</v>
      </c>
      <c r="S19" s="26">
        <v>228</v>
      </c>
      <c r="T19" s="26">
        <v>169</v>
      </c>
      <c r="U19" s="26">
        <v>146</v>
      </c>
      <c r="V19" s="26">
        <v>54</v>
      </c>
      <c r="W19" s="26">
        <v>50</v>
      </c>
      <c r="X19" s="26">
        <v>326</v>
      </c>
      <c r="Y19" s="26">
        <v>165</v>
      </c>
      <c r="Z19" s="26">
        <v>79</v>
      </c>
      <c r="AA19" s="26">
        <v>136</v>
      </c>
      <c r="AB19" s="26">
        <v>162</v>
      </c>
      <c r="AC19" s="26">
        <v>132</v>
      </c>
      <c r="AD19" s="26">
        <v>76</v>
      </c>
      <c r="AE19" s="26">
        <v>143</v>
      </c>
      <c r="AF19" s="26">
        <v>129</v>
      </c>
      <c r="AG19" s="26">
        <v>143</v>
      </c>
      <c r="AH19" s="26">
        <v>122</v>
      </c>
      <c r="AI19" s="26">
        <v>42</v>
      </c>
      <c r="AJ19" s="26">
        <v>170</v>
      </c>
      <c r="AK19" s="26">
        <v>171</v>
      </c>
      <c r="AL19" s="26">
        <v>53</v>
      </c>
      <c r="AM19" s="26">
        <v>0</v>
      </c>
      <c r="AN19" s="26">
        <v>140</v>
      </c>
      <c r="AO19" s="26">
        <v>240</v>
      </c>
      <c r="AP19" s="26">
        <v>144</v>
      </c>
      <c r="AQ19" s="26">
        <v>140</v>
      </c>
      <c r="AR19" s="26">
        <v>124</v>
      </c>
      <c r="AS19" s="26">
        <v>124</v>
      </c>
      <c r="AT19" s="26">
        <v>114</v>
      </c>
      <c r="AU19" s="26">
        <v>113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45</v>
      </c>
      <c r="J20" s="43">
        <v>100</v>
      </c>
      <c r="K20" s="43">
        <v>0</v>
      </c>
      <c r="L20" s="43">
        <v>0</v>
      </c>
      <c r="M20" s="43">
        <v>94</v>
      </c>
      <c r="N20" s="43">
        <v>162</v>
      </c>
      <c r="O20" s="43">
        <v>199</v>
      </c>
      <c r="P20" s="43">
        <v>193</v>
      </c>
      <c r="Q20" s="43">
        <v>245</v>
      </c>
      <c r="R20" s="43">
        <v>134</v>
      </c>
      <c r="S20" s="43">
        <v>228</v>
      </c>
      <c r="T20" s="43">
        <v>169</v>
      </c>
      <c r="U20" s="43">
        <v>146</v>
      </c>
      <c r="V20" s="43">
        <v>54</v>
      </c>
      <c r="W20" s="43">
        <v>50</v>
      </c>
      <c r="X20" s="43">
        <v>326</v>
      </c>
      <c r="Y20" s="43">
        <v>165</v>
      </c>
      <c r="Z20" s="43">
        <v>79</v>
      </c>
      <c r="AA20" s="43">
        <v>136</v>
      </c>
      <c r="AB20" s="43">
        <v>162</v>
      </c>
      <c r="AC20" s="43">
        <v>132</v>
      </c>
      <c r="AD20" s="43">
        <v>76</v>
      </c>
      <c r="AE20" s="43">
        <v>143</v>
      </c>
      <c r="AF20" s="43">
        <v>129</v>
      </c>
      <c r="AG20" s="43">
        <v>143</v>
      </c>
      <c r="AH20" s="43">
        <v>122</v>
      </c>
      <c r="AI20" s="43">
        <v>42</v>
      </c>
      <c r="AJ20" s="43">
        <v>170</v>
      </c>
      <c r="AK20" s="43">
        <v>171</v>
      </c>
      <c r="AL20" s="43">
        <v>53</v>
      </c>
      <c r="AM20" s="43">
        <v>0</v>
      </c>
      <c r="AN20" s="43">
        <v>140</v>
      </c>
      <c r="AO20" s="43">
        <v>240</v>
      </c>
      <c r="AP20" s="43">
        <v>144</v>
      </c>
      <c r="AQ20" s="43">
        <v>140</v>
      </c>
      <c r="AR20" s="43">
        <v>124</v>
      </c>
      <c r="AS20" s="43">
        <v>124</v>
      </c>
      <c r="AT20" s="43">
        <v>114</v>
      </c>
      <c r="AU20" s="43">
        <v>113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311</v>
      </c>
      <c r="J22" s="26">
        <v>260</v>
      </c>
      <c r="K22" s="26">
        <v>0</v>
      </c>
      <c r="L22" s="26">
        <v>0</v>
      </c>
      <c r="M22" s="26">
        <v>265</v>
      </c>
      <c r="N22" s="26">
        <v>294</v>
      </c>
      <c r="O22" s="26">
        <v>300</v>
      </c>
      <c r="P22" s="26">
        <v>278</v>
      </c>
      <c r="Q22" s="26">
        <v>333</v>
      </c>
      <c r="R22" s="26">
        <v>326</v>
      </c>
      <c r="S22" s="26">
        <v>398</v>
      </c>
      <c r="T22" s="26">
        <v>395</v>
      </c>
      <c r="U22" s="26">
        <v>344</v>
      </c>
      <c r="V22" s="26">
        <v>252</v>
      </c>
      <c r="W22" s="26">
        <v>227</v>
      </c>
      <c r="X22" s="26">
        <v>373</v>
      </c>
      <c r="Y22" s="26">
        <v>385</v>
      </c>
      <c r="Z22" s="26">
        <v>354</v>
      </c>
      <c r="AA22" s="26">
        <v>336</v>
      </c>
      <c r="AB22" s="26">
        <v>404</v>
      </c>
      <c r="AC22" s="26">
        <v>412</v>
      </c>
      <c r="AD22" s="26">
        <v>339</v>
      </c>
      <c r="AE22" s="26">
        <v>326</v>
      </c>
      <c r="AF22" s="26">
        <v>316</v>
      </c>
      <c r="AG22" s="26">
        <v>337</v>
      </c>
      <c r="AH22" s="26">
        <v>337</v>
      </c>
      <c r="AI22" s="26">
        <v>253</v>
      </c>
      <c r="AJ22" s="26">
        <v>305</v>
      </c>
      <c r="AK22" s="26">
        <v>334</v>
      </c>
      <c r="AL22" s="26">
        <v>257</v>
      </c>
      <c r="AM22" s="26">
        <v>202</v>
      </c>
      <c r="AN22" s="26">
        <v>277</v>
      </c>
      <c r="AO22" s="26">
        <v>438</v>
      </c>
      <c r="AP22" s="26">
        <v>374</v>
      </c>
      <c r="AQ22" s="26">
        <v>358</v>
      </c>
      <c r="AR22" s="26">
        <v>351</v>
      </c>
      <c r="AS22" s="26">
        <v>336</v>
      </c>
      <c r="AT22" s="26">
        <v>327</v>
      </c>
      <c r="AU22" s="26">
        <v>345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311</v>
      </c>
      <c r="J23" s="43">
        <v>260</v>
      </c>
      <c r="K23" s="43">
        <v>0</v>
      </c>
      <c r="L23" s="43">
        <v>0</v>
      </c>
      <c r="M23" s="43">
        <v>265</v>
      </c>
      <c r="N23" s="43">
        <v>294</v>
      </c>
      <c r="O23" s="43">
        <v>300</v>
      </c>
      <c r="P23" s="43">
        <v>278</v>
      </c>
      <c r="Q23" s="43">
        <v>333</v>
      </c>
      <c r="R23" s="43">
        <v>326</v>
      </c>
      <c r="S23" s="43">
        <v>398</v>
      </c>
      <c r="T23" s="43">
        <v>395</v>
      </c>
      <c r="U23" s="43">
        <v>344</v>
      </c>
      <c r="V23" s="43">
        <v>252</v>
      </c>
      <c r="W23" s="43">
        <v>227</v>
      </c>
      <c r="X23" s="43">
        <v>373</v>
      </c>
      <c r="Y23" s="43">
        <v>385</v>
      </c>
      <c r="Z23" s="43">
        <v>354</v>
      </c>
      <c r="AA23" s="43">
        <v>336</v>
      </c>
      <c r="AB23" s="43">
        <v>404</v>
      </c>
      <c r="AC23" s="43">
        <v>412</v>
      </c>
      <c r="AD23" s="43">
        <v>339</v>
      </c>
      <c r="AE23" s="43">
        <v>326</v>
      </c>
      <c r="AF23" s="43">
        <v>316</v>
      </c>
      <c r="AG23" s="43">
        <v>337</v>
      </c>
      <c r="AH23" s="43">
        <v>337</v>
      </c>
      <c r="AI23" s="43">
        <v>253</v>
      </c>
      <c r="AJ23" s="43">
        <v>305</v>
      </c>
      <c r="AK23" s="43">
        <v>334</v>
      </c>
      <c r="AL23" s="43">
        <v>257</v>
      </c>
      <c r="AM23" s="43">
        <v>202</v>
      </c>
      <c r="AN23" s="43">
        <v>277</v>
      </c>
      <c r="AO23" s="43">
        <v>438</v>
      </c>
      <c r="AP23" s="43">
        <v>374</v>
      </c>
      <c r="AQ23" s="43">
        <v>358</v>
      </c>
      <c r="AR23" s="43">
        <v>351</v>
      </c>
      <c r="AS23" s="43">
        <v>336</v>
      </c>
      <c r="AT23" s="43">
        <v>327</v>
      </c>
      <c r="AU23" s="43">
        <v>345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20</v>
      </c>
      <c r="J25" s="26">
        <v>151</v>
      </c>
      <c r="K25" s="26">
        <v>0</v>
      </c>
      <c r="L25" s="26">
        <v>0</v>
      </c>
      <c r="M25" s="26">
        <v>89</v>
      </c>
      <c r="N25" s="26">
        <v>133</v>
      </c>
      <c r="O25" s="26">
        <v>193</v>
      </c>
      <c r="P25" s="26">
        <v>215</v>
      </c>
      <c r="Q25" s="26">
        <v>190</v>
      </c>
      <c r="R25" s="26">
        <v>141</v>
      </c>
      <c r="S25" s="26">
        <v>149</v>
      </c>
      <c r="T25" s="26">
        <v>172</v>
      </c>
      <c r="U25" s="26">
        <v>183</v>
      </c>
      <c r="V25" s="26">
        <v>146</v>
      </c>
      <c r="W25" s="26">
        <v>75</v>
      </c>
      <c r="X25" s="26">
        <v>179</v>
      </c>
      <c r="Y25" s="26">
        <v>153</v>
      </c>
      <c r="Z25" s="26">
        <v>110</v>
      </c>
      <c r="AA25" s="26">
        <v>154</v>
      </c>
      <c r="AB25" s="26">
        <v>94</v>
      </c>
      <c r="AC25" s="26">
        <v>124</v>
      </c>
      <c r="AD25" s="26">
        <v>149</v>
      </c>
      <c r="AE25" s="26">
        <v>156</v>
      </c>
      <c r="AF25" s="26">
        <v>138</v>
      </c>
      <c r="AG25" s="26">
        <v>122</v>
      </c>
      <c r="AH25" s="26">
        <v>122</v>
      </c>
      <c r="AI25" s="26">
        <v>124</v>
      </c>
      <c r="AJ25" s="26">
        <v>118</v>
      </c>
      <c r="AK25" s="26">
        <v>142</v>
      </c>
      <c r="AL25" s="26">
        <v>130</v>
      </c>
      <c r="AM25" s="26">
        <v>55</v>
      </c>
      <c r="AN25" s="26">
        <v>65</v>
      </c>
      <c r="AO25" s="26">
        <v>79</v>
      </c>
      <c r="AP25" s="26">
        <v>206</v>
      </c>
      <c r="AQ25" s="26">
        <v>156</v>
      </c>
      <c r="AR25" s="26">
        <v>131</v>
      </c>
      <c r="AS25" s="26">
        <v>139</v>
      </c>
      <c r="AT25" s="26">
        <v>123</v>
      </c>
      <c r="AU25" s="26">
        <v>95</v>
      </c>
      <c r="AV25" s="109">
        <f>IFERROR(SUM(I25:AU25)/SUM(I26:AU26),0)</f>
        <v>0.98439687937587517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20</v>
      </c>
      <c r="J26" s="43">
        <v>151</v>
      </c>
      <c r="K26" s="43">
        <v>0</v>
      </c>
      <c r="L26" s="43">
        <v>0</v>
      </c>
      <c r="M26" s="43">
        <v>89</v>
      </c>
      <c r="N26" s="43">
        <v>133</v>
      </c>
      <c r="O26" s="43">
        <v>193</v>
      </c>
      <c r="P26" s="43">
        <v>215</v>
      </c>
      <c r="Q26" s="43">
        <v>190</v>
      </c>
      <c r="R26" s="43">
        <v>141</v>
      </c>
      <c r="S26" s="43">
        <v>149</v>
      </c>
      <c r="T26" s="43">
        <v>172</v>
      </c>
      <c r="U26" s="43">
        <v>183</v>
      </c>
      <c r="V26" s="43">
        <v>146</v>
      </c>
      <c r="W26" s="43">
        <v>153</v>
      </c>
      <c r="X26" s="43">
        <v>179</v>
      </c>
      <c r="Y26" s="43">
        <v>153</v>
      </c>
      <c r="Z26" s="43">
        <v>110</v>
      </c>
      <c r="AA26" s="43">
        <v>154</v>
      </c>
      <c r="AB26" s="43">
        <v>94</v>
      </c>
      <c r="AC26" s="43">
        <v>124</v>
      </c>
      <c r="AD26" s="43">
        <v>149</v>
      </c>
      <c r="AE26" s="43">
        <v>156</v>
      </c>
      <c r="AF26" s="43">
        <v>138</v>
      </c>
      <c r="AG26" s="43">
        <v>122</v>
      </c>
      <c r="AH26" s="43">
        <v>122</v>
      </c>
      <c r="AI26" s="43">
        <v>124</v>
      </c>
      <c r="AJ26" s="43">
        <v>118</v>
      </c>
      <c r="AK26" s="43">
        <v>142</v>
      </c>
      <c r="AL26" s="43">
        <v>130</v>
      </c>
      <c r="AM26" s="43">
        <v>55</v>
      </c>
      <c r="AN26" s="43">
        <v>65</v>
      </c>
      <c r="AO26" s="43">
        <v>79</v>
      </c>
      <c r="AP26" s="43">
        <v>206</v>
      </c>
      <c r="AQ26" s="43">
        <v>156</v>
      </c>
      <c r="AR26" s="43">
        <v>131</v>
      </c>
      <c r="AS26" s="43">
        <v>139</v>
      </c>
      <c r="AT26" s="43">
        <v>123</v>
      </c>
      <c r="AU26" s="43">
        <v>95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V19:AV20"/>
    <mergeCell ref="A19:A20"/>
    <mergeCell ref="B19:B20"/>
    <mergeCell ref="C19:C20"/>
    <mergeCell ref="D19:D20"/>
    <mergeCell ref="E19:E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F10:F11"/>
    <mergeCell ref="G10:G11"/>
    <mergeCell ref="AV10:AV11"/>
    <mergeCell ref="A12:AV12"/>
    <mergeCell ref="A10:A11"/>
    <mergeCell ref="B10:B11"/>
    <mergeCell ref="C10:C11"/>
    <mergeCell ref="D10:D11"/>
    <mergeCell ref="E10:E11"/>
    <mergeCell ref="A1:AV1"/>
    <mergeCell ref="F2:G2"/>
    <mergeCell ref="AT2:AV2"/>
    <mergeCell ref="A4:AV4"/>
    <mergeCell ref="A5:AV5"/>
    <mergeCell ref="A6:A9"/>
    <mergeCell ref="B6:H6"/>
    <mergeCell ref="I6:AU6"/>
    <mergeCell ref="AV6:AV9"/>
    <mergeCell ref="B7:D7"/>
    <mergeCell ref="E7:H7"/>
    <mergeCell ref="I7:AU7"/>
    <mergeCell ref="B8:AU8"/>
    <mergeCell ref="I29:L29"/>
    <mergeCell ref="B34:M34"/>
    <mergeCell ref="B35:G35"/>
    <mergeCell ref="H35:M35"/>
    <mergeCell ref="B36:G37"/>
    <mergeCell ref="H36:M37"/>
  </mergeCells>
  <conditionalFormatting sqref="I21:AU21">
    <cfRule type="colorScale" priority="3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AV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AV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AV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AV25">
    <cfRule type="cellIs" dxfId="106" priority="3" operator="greaterThan">
      <formula>95%</formula>
    </cfRule>
    <cfRule type="cellIs" dxfId="105" priority="4" operator="greaterThanOrEqual">
      <formula>90%</formula>
    </cfRule>
    <cfRule type="cellIs" dxfId="104" priority="5" operator="lessThan">
      <formula>89.99%</formula>
    </cfRule>
  </conditionalFormatting>
  <conditionalFormatting sqref="AV22">
    <cfRule type="cellIs" dxfId="103" priority="1" operator="greaterThanOrEqual">
      <formula>100%</formula>
    </cfRule>
    <cfRule type="cellIs" dxfId="102" priority="2" operator="lessThan">
      <formula>99.99%</formula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H38"/>
  <sheetViews>
    <sheetView showGridLines="0" topLeftCell="AL14" zoomScale="80" zoomScaleNormal="80" workbookViewId="0">
      <selection activeCell="AR29" sqref="AR29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39</v>
      </c>
      <c r="J10" s="26">
        <v>176</v>
      </c>
      <c r="K10" s="26">
        <v>0</v>
      </c>
      <c r="L10" s="26">
        <v>0</v>
      </c>
      <c r="M10" s="26">
        <v>274</v>
      </c>
      <c r="N10" s="26">
        <v>368</v>
      </c>
      <c r="O10" s="26">
        <v>380</v>
      </c>
      <c r="P10" s="26">
        <v>307</v>
      </c>
      <c r="Q10" s="26">
        <v>272</v>
      </c>
      <c r="R10" s="26">
        <v>240</v>
      </c>
      <c r="S10" s="26">
        <v>247</v>
      </c>
      <c r="T10" s="26">
        <v>259</v>
      </c>
      <c r="U10" s="26">
        <v>305</v>
      </c>
      <c r="V10" s="26">
        <v>291</v>
      </c>
      <c r="W10" s="26">
        <v>261</v>
      </c>
      <c r="X10" s="26">
        <v>194</v>
      </c>
      <c r="Y10" s="26">
        <v>248</v>
      </c>
      <c r="Z10" s="26">
        <v>151</v>
      </c>
      <c r="AA10" s="26">
        <v>264</v>
      </c>
      <c r="AB10" s="26">
        <v>249</v>
      </c>
      <c r="AC10" s="26">
        <v>220</v>
      </c>
      <c r="AD10" s="26">
        <v>159</v>
      </c>
      <c r="AE10" s="26">
        <v>277</v>
      </c>
      <c r="AF10" s="26">
        <v>228</v>
      </c>
      <c r="AG10" s="26">
        <v>289</v>
      </c>
      <c r="AH10" s="26">
        <v>286</v>
      </c>
      <c r="AI10" s="26">
        <v>273</v>
      </c>
      <c r="AJ10" s="26">
        <v>238</v>
      </c>
      <c r="AK10" s="26">
        <v>185</v>
      </c>
      <c r="AL10" s="26">
        <v>266</v>
      </c>
      <c r="AM10" s="26">
        <v>207</v>
      </c>
      <c r="AN10" s="26">
        <v>213</v>
      </c>
      <c r="AO10" s="26">
        <v>187</v>
      </c>
      <c r="AP10" s="26">
        <v>204</v>
      </c>
      <c r="AQ10" s="26">
        <v>191</v>
      </c>
      <c r="AR10" s="26">
        <v>181</v>
      </c>
      <c r="AS10" s="26">
        <v>165</v>
      </c>
      <c r="AT10" s="26">
        <v>203</v>
      </c>
      <c r="AU10" s="26">
        <v>157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39</v>
      </c>
      <c r="J11" s="43">
        <v>176</v>
      </c>
      <c r="K11" s="43">
        <v>0</v>
      </c>
      <c r="L11" s="43">
        <v>0</v>
      </c>
      <c r="M11" s="43">
        <v>274</v>
      </c>
      <c r="N11" s="43">
        <v>368</v>
      </c>
      <c r="O11" s="43">
        <v>380</v>
      </c>
      <c r="P11" s="43">
        <v>307</v>
      </c>
      <c r="Q11" s="43">
        <v>272</v>
      </c>
      <c r="R11" s="43">
        <v>240</v>
      </c>
      <c r="S11" s="43">
        <v>247</v>
      </c>
      <c r="T11" s="43">
        <v>259</v>
      </c>
      <c r="U11" s="43">
        <v>305</v>
      </c>
      <c r="V11" s="43">
        <v>291</v>
      </c>
      <c r="W11" s="43">
        <v>261</v>
      </c>
      <c r="X11" s="43">
        <v>194</v>
      </c>
      <c r="Y11" s="43">
        <v>248</v>
      </c>
      <c r="Z11" s="43">
        <v>151</v>
      </c>
      <c r="AA11" s="43">
        <v>264</v>
      </c>
      <c r="AB11" s="43">
        <v>249</v>
      </c>
      <c r="AC11" s="43">
        <v>220</v>
      </c>
      <c r="AD11" s="43">
        <v>159</v>
      </c>
      <c r="AE11" s="43">
        <v>277</v>
      </c>
      <c r="AF11" s="43">
        <v>228</v>
      </c>
      <c r="AG11" s="43">
        <v>289</v>
      </c>
      <c r="AH11" s="43">
        <v>286</v>
      </c>
      <c r="AI11" s="43">
        <v>273</v>
      </c>
      <c r="AJ11" s="43">
        <v>238</v>
      </c>
      <c r="AK11" s="43">
        <v>185</v>
      </c>
      <c r="AL11" s="43">
        <v>266</v>
      </c>
      <c r="AM11" s="43">
        <v>207</v>
      </c>
      <c r="AN11" s="43">
        <v>213</v>
      </c>
      <c r="AO11" s="43">
        <v>187</v>
      </c>
      <c r="AP11" s="43">
        <v>204</v>
      </c>
      <c r="AQ11" s="43">
        <v>191</v>
      </c>
      <c r="AR11" s="43">
        <v>181</v>
      </c>
      <c r="AS11" s="43">
        <v>165</v>
      </c>
      <c r="AT11" s="43">
        <v>203</v>
      </c>
      <c r="AU11" s="43">
        <v>157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38</v>
      </c>
      <c r="J13" s="26">
        <v>176</v>
      </c>
      <c r="K13" s="26">
        <v>0</v>
      </c>
      <c r="L13" s="26">
        <v>0</v>
      </c>
      <c r="M13" s="26">
        <v>274</v>
      </c>
      <c r="N13" s="26">
        <v>368</v>
      </c>
      <c r="O13" s="26">
        <v>379</v>
      </c>
      <c r="P13" s="26">
        <v>306</v>
      </c>
      <c r="Q13" s="26">
        <v>272</v>
      </c>
      <c r="R13" s="26">
        <v>238</v>
      </c>
      <c r="S13" s="26">
        <v>247</v>
      </c>
      <c r="T13" s="26">
        <v>259</v>
      </c>
      <c r="U13" s="26">
        <v>304</v>
      </c>
      <c r="V13" s="26">
        <v>290</v>
      </c>
      <c r="W13" s="26">
        <v>260</v>
      </c>
      <c r="X13" s="26">
        <v>194</v>
      </c>
      <c r="Y13" s="26">
        <v>248</v>
      </c>
      <c r="Z13" s="26">
        <v>151</v>
      </c>
      <c r="AA13" s="26">
        <v>264</v>
      </c>
      <c r="AB13" s="26">
        <v>249</v>
      </c>
      <c r="AC13" s="26">
        <v>219</v>
      </c>
      <c r="AD13" s="26">
        <v>159</v>
      </c>
      <c r="AE13" s="26">
        <v>277</v>
      </c>
      <c r="AF13" s="26">
        <v>228</v>
      </c>
      <c r="AG13" s="26">
        <v>287</v>
      </c>
      <c r="AH13" s="26">
        <v>283</v>
      </c>
      <c r="AI13" s="26">
        <v>271</v>
      </c>
      <c r="AJ13" s="26">
        <v>235</v>
      </c>
      <c r="AK13" s="26">
        <v>184</v>
      </c>
      <c r="AL13" s="26">
        <v>265</v>
      </c>
      <c r="AM13" s="26">
        <v>207</v>
      </c>
      <c r="AN13" s="26">
        <v>212</v>
      </c>
      <c r="AO13" s="26">
        <v>186</v>
      </c>
      <c r="AP13" s="26">
        <v>203</v>
      </c>
      <c r="AQ13" s="26">
        <v>188</v>
      </c>
      <c r="AR13" s="26">
        <v>181</v>
      </c>
      <c r="AS13" s="26">
        <v>164</v>
      </c>
      <c r="AT13" s="26">
        <v>201</v>
      </c>
      <c r="AU13" s="26">
        <v>157</v>
      </c>
      <c r="AV13" s="109">
        <f>IFERROR(SUM(I13:AU13)/SUM(I14:AU14),0)</f>
        <v>0.99653339496186732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39</v>
      </c>
      <c r="J14" s="43">
        <v>176</v>
      </c>
      <c r="K14" s="43">
        <v>0</v>
      </c>
      <c r="L14" s="43">
        <v>0</v>
      </c>
      <c r="M14" s="43">
        <v>274</v>
      </c>
      <c r="N14" s="43">
        <v>368</v>
      </c>
      <c r="O14" s="43">
        <v>380</v>
      </c>
      <c r="P14" s="43">
        <v>307</v>
      </c>
      <c r="Q14" s="43">
        <v>272</v>
      </c>
      <c r="R14" s="43">
        <v>240</v>
      </c>
      <c r="S14" s="43">
        <v>247</v>
      </c>
      <c r="T14" s="43">
        <v>259</v>
      </c>
      <c r="U14" s="43">
        <v>305</v>
      </c>
      <c r="V14" s="43">
        <v>291</v>
      </c>
      <c r="W14" s="43">
        <v>261</v>
      </c>
      <c r="X14" s="43">
        <v>194</v>
      </c>
      <c r="Y14" s="43">
        <v>248</v>
      </c>
      <c r="Z14" s="43">
        <v>151</v>
      </c>
      <c r="AA14" s="43">
        <v>264</v>
      </c>
      <c r="AB14" s="43">
        <v>249</v>
      </c>
      <c r="AC14" s="43">
        <v>220</v>
      </c>
      <c r="AD14" s="43">
        <v>159</v>
      </c>
      <c r="AE14" s="43">
        <v>277</v>
      </c>
      <c r="AF14" s="43">
        <v>228</v>
      </c>
      <c r="AG14" s="43">
        <v>289</v>
      </c>
      <c r="AH14" s="43">
        <v>286</v>
      </c>
      <c r="AI14" s="43">
        <v>273</v>
      </c>
      <c r="AJ14" s="43">
        <v>238</v>
      </c>
      <c r="AK14" s="43">
        <v>185</v>
      </c>
      <c r="AL14" s="43">
        <v>266</v>
      </c>
      <c r="AM14" s="43">
        <v>207</v>
      </c>
      <c r="AN14" s="43">
        <v>213</v>
      </c>
      <c r="AO14" s="43">
        <v>187</v>
      </c>
      <c r="AP14" s="43">
        <v>204</v>
      </c>
      <c r="AQ14" s="43">
        <v>191</v>
      </c>
      <c r="AR14" s="43">
        <v>181</v>
      </c>
      <c r="AS14" s="43">
        <v>165</v>
      </c>
      <c r="AT14" s="43">
        <v>203</v>
      </c>
      <c r="AU14" s="43">
        <v>157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39</v>
      </c>
      <c r="J16" s="26">
        <v>176</v>
      </c>
      <c r="K16" s="26">
        <v>0</v>
      </c>
      <c r="L16" s="26">
        <v>0</v>
      </c>
      <c r="M16" s="26">
        <v>274</v>
      </c>
      <c r="N16" s="26">
        <v>368</v>
      </c>
      <c r="O16" s="26">
        <v>380</v>
      </c>
      <c r="P16" s="26">
        <v>307</v>
      </c>
      <c r="Q16" s="26">
        <v>272</v>
      </c>
      <c r="R16" s="26">
        <v>240</v>
      </c>
      <c r="S16" s="26">
        <v>247</v>
      </c>
      <c r="T16" s="26">
        <v>259</v>
      </c>
      <c r="U16" s="26">
        <v>305</v>
      </c>
      <c r="V16" s="26">
        <v>291</v>
      </c>
      <c r="W16" s="26">
        <v>261</v>
      </c>
      <c r="X16" s="26">
        <v>194</v>
      </c>
      <c r="Y16" s="26">
        <v>248</v>
      </c>
      <c r="Z16" s="26">
        <v>151</v>
      </c>
      <c r="AA16" s="26">
        <v>264</v>
      </c>
      <c r="AB16" s="26">
        <v>249</v>
      </c>
      <c r="AC16" s="26">
        <v>220</v>
      </c>
      <c r="AD16" s="26">
        <v>159</v>
      </c>
      <c r="AE16" s="26">
        <v>277</v>
      </c>
      <c r="AF16" s="26">
        <v>228</v>
      </c>
      <c r="AG16" s="26">
        <v>289</v>
      </c>
      <c r="AH16" s="26">
        <v>286</v>
      </c>
      <c r="AI16" s="26">
        <v>273</v>
      </c>
      <c r="AJ16" s="26">
        <v>238</v>
      </c>
      <c r="AK16" s="26">
        <v>185</v>
      </c>
      <c r="AL16" s="26">
        <v>266</v>
      </c>
      <c r="AM16" s="26">
        <v>207</v>
      </c>
      <c r="AN16" s="26">
        <v>213</v>
      </c>
      <c r="AO16" s="26">
        <v>187</v>
      </c>
      <c r="AP16" s="26">
        <v>204</v>
      </c>
      <c r="AQ16" s="26">
        <v>191</v>
      </c>
      <c r="AR16" s="26">
        <v>181</v>
      </c>
      <c r="AS16" s="26">
        <v>165</v>
      </c>
      <c r="AT16" s="26">
        <v>203</v>
      </c>
      <c r="AU16" s="26">
        <v>157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39</v>
      </c>
      <c r="J17" s="43">
        <v>176</v>
      </c>
      <c r="K17" s="43">
        <v>0</v>
      </c>
      <c r="L17" s="43">
        <v>0</v>
      </c>
      <c r="M17" s="43">
        <v>274</v>
      </c>
      <c r="N17" s="43">
        <v>368</v>
      </c>
      <c r="O17" s="43">
        <v>380</v>
      </c>
      <c r="P17" s="43">
        <v>307</v>
      </c>
      <c r="Q17" s="43">
        <v>272</v>
      </c>
      <c r="R17" s="43">
        <v>240</v>
      </c>
      <c r="S17" s="43">
        <v>247</v>
      </c>
      <c r="T17" s="43">
        <v>259</v>
      </c>
      <c r="U17" s="43">
        <v>305</v>
      </c>
      <c r="V17" s="43">
        <v>291</v>
      </c>
      <c r="W17" s="43">
        <v>261</v>
      </c>
      <c r="X17" s="43">
        <v>194</v>
      </c>
      <c r="Y17" s="43">
        <v>248</v>
      </c>
      <c r="Z17" s="43">
        <v>151</v>
      </c>
      <c r="AA17" s="43">
        <v>264</v>
      </c>
      <c r="AB17" s="43">
        <v>249</v>
      </c>
      <c r="AC17" s="43">
        <v>220</v>
      </c>
      <c r="AD17" s="43">
        <v>159</v>
      </c>
      <c r="AE17" s="43">
        <v>277</v>
      </c>
      <c r="AF17" s="43">
        <v>228</v>
      </c>
      <c r="AG17" s="43">
        <v>289</v>
      </c>
      <c r="AH17" s="43">
        <v>286</v>
      </c>
      <c r="AI17" s="43">
        <v>273</v>
      </c>
      <c r="AJ17" s="43">
        <v>238</v>
      </c>
      <c r="AK17" s="43">
        <v>185</v>
      </c>
      <c r="AL17" s="43">
        <v>266</v>
      </c>
      <c r="AM17" s="43">
        <v>207</v>
      </c>
      <c r="AN17" s="43">
        <v>213</v>
      </c>
      <c r="AO17" s="43">
        <v>187</v>
      </c>
      <c r="AP17" s="43">
        <v>204</v>
      </c>
      <c r="AQ17" s="43">
        <v>191</v>
      </c>
      <c r="AR17" s="43">
        <v>181</v>
      </c>
      <c r="AS17" s="43">
        <v>165</v>
      </c>
      <c r="AT17" s="43">
        <v>203</v>
      </c>
      <c r="AU17" s="43">
        <v>157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79</v>
      </c>
      <c r="J19" s="26">
        <v>174</v>
      </c>
      <c r="K19" s="26">
        <v>0</v>
      </c>
      <c r="L19" s="26">
        <v>0</v>
      </c>
      <c r="M19" s="26">
        <v>110</v>
      </c>
      <c r="N19" s="26">
        <v>282</v>
      </c>
      <c r="O19" s="26">
        <v>530</v>
      </c>
      <c r="P19" s="26">
        <v>353</v>
      </c>
      <c r="Q19" s="26">
        <v>250</v>
      </c>
      <c r="R19" s="26">
        <v>183</v>
      </c>
      <c r="S19" s="26">
        <v>367</v>
      </c>
      <c r="T19" s="26">
        <v>212</v>
      </c>
      <c r="U19" s="26">
        <v>287</v>
      </c>
      <c r="V19" s="26">
        <v>133</v>
      </c>
      <c r="W19" s="26">
        <v>58</v>
      </c>
      <c r="X19" s="26">
        <v>642</v>
      </c>
      <c r="Y19" s="26">
        <v>209</v>
      </c>
      <c r="Z19" s="26">
        <v>173</v>
      </c>
      <c r="AA19" s="26">
        <v>212</v>
      </c>
      <c r="AB19" s="26">
        <v>271</v>
      </c>
      <c r="AC19" s="26">
        <v>237</v>
      </c>
      <c r="AD19" s="26">
        <v>179</v>
      </c>
      <c r="AE19" s="26">
        <v>247</v>
      </c>
      <c r="AF19" s="26">
        <v>263</v>
      </c>
      <c r="AG19" s="26">
        <v>289</v>
      </c>
      <c r="AH19" s="26">
        <v>282</v>
      </c>
      <c r="AI19" s="26">
        <v>156</v>
      </c>
      <c r="AJ19" s="26">
        <v>316</v>
      </c>
      <c r="AK19" s="26">
        <v>189</v>
      </c>
      <c r="AL19" s="26">
        <v>131</v>
      </c>
      <c r="AM19" s="26">
        <v>0</v>
      </c>
      <c r="AN19" s="26">
        <v>270</v>
      </c>
      <c r="AO19" s="26">
        <v>464</v>
      </c>
      <c r="AP19" s="26">
        <v>268</v>
      </c>
      <c r="AQ19" s="26">
        <v>166</v>
      </c>
      <c r="AR19" s="26">
        <v>196</v>
      </c>
      <c r="AS19" s="26">
        <v>173</v>
      </c>
      <c r="AT19" s="26">
        <v>169</v>
      </c>
      <c r="AU19" s="26">
        <v>197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79</v>
      </c>
      <c r="J20" s="43">
        <v>174</v>
      </c>
      <c r="K20" s="43">
        <v>0</v>
      </c>
      <c r="L20" s="43">
        <v>0</v>
      </c>
      <c r="M20" s="43">
        <v>110</v>
      </c>
      <c r="N20" s="43">
        <v>282</v>
      </c>
      <c r="O20" s="43">
        <v>530</v>
      </c>
      <c r="P20" s="43">
        <v>353</v>
      </c>
      <c r="Q20" s="43">
        <v>250</v>
      </c>
      <c r="R20" s="43">
        <v>183</v>
      </c>
      <c r="S20" s="43">
        <v>367</v>
      </c>
      <c r="T20" s="43">
        <v>212</v>
      </c>
      <c r="U20" s="43">
        <v>287</v>
      </c>
      <c r="V20" s="43">
        <v>133</v>
      </c>
      <c r="W20" s="43">
        <v>58</v>
      </c>
      <c r="X20" s="43">
        <v>642</v>
      </c>
      <c r="Y20" s="43">
        <v>209</v>
      </c>
      <c r="Z20" s="43">
        <v>173</v>
      </c>
      <c r="AA20" s="43">
        <v>212</v>
      </c>
      <c r="AB20" s="43">
        <v>271</v>
      </c>
      <c r="AC20" s="43">
        <v>237</v>
      </c>
      <c r="AD20" s="43">
        <v>179</v>
      </c>
      <c r="AE20" s="43">
        <v>247</v>
      </c>
      <c r="AF20" s="43">
        <v>263</v>
      </c>
      <c r="AG20" s="43">
        <v>289</v>
      </c>
      <c r="AH20" s="43">
        <v>282</v>
      </c>
      <c r="AI20" s="43">
        <v>156</v>
      </c>
      <c r="AJ20" s="43">
        <v>316</v>
      </c>
      <c r="AK20" s="43">
        <v>189</v>
      </c>
      <c r="AL20" s="43">
        <v>131</v>
      </c>
      <c r="AM20" s="43">
        <v>0</v>
      </c>
      <c r="AN20" s="43">
        <v>270</v>
      </c>
      <c r="AO20" s="43">
        <v>464</v>
      </c>
      <c r="AP20" s="43">
        <v>268</v>
      </c>
      <c r="AQ20" s="43">
        <v>166</v>
      </c>
      <c r="AR20" s="43">
        <v>196</v>
      </c>
      <c r="AS20" s="43">
        <v>173</v>
      </c>
      <c r="AT20" s="43">
        <v>169</v>
      </c>
      <c r="AU20" s="43">
        <v>197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611</v>
      </c>
      <c r="J22" s="26">
        <v>494</v>
      </c>
      <c r="K22" s="26">
        <v>0</v>
      </c>
      <c r="L22" s="26">
        <v>0</v>
      </c>
      <c r="M22" s="26">
        <v>437</v>
      </c>
      <c r="N22" s="26">
        <v>417</v>
      </c>
      <c r="O22" s="26">
        <v>647</v>
      </c>
      <c r="P22" s="26">
        <v>588</v>
      </c>
      <c r="Q22" s="26">
        <v>520</v>
      </c>
      <c r="R22" s="26">
        <v>421</v>
      </c>
      <c r="S22" s="26">
        <v>620</v>
      </c>
      <c r="T22" s="26">
        <v>492</v>
      </c>
      <c r="U22" s="26">
        <v>514</v>
      </c>
      <c r="V22" s="26">
        <v>358</v>
      </c>
      <c r="W22" s="26">
        <v>312</v>
      </c>
      <c r="X22" s="26">
        <v>700</v>
      </c>
      <c r="Y22" s="26">
        <v>572</v>
      </c>
      <c r="Z22" s="26">
        <v>570</v>
      </c>
      <c r="AA22" s="26">
        <v>571</v>
      </c>
      <c r="AB22" s="26">
        <v>697</v>
      </c>
      <c r="AC22" s="26">
        <v>593</v>
      </c>
      <c r="AD22" s="26">
        <v>527</v>
      </c>
      <c r="AE22" s="26">
        <v>487</v>
      </c>
      <c r="AF22" s="26">
        <v>528</v>
      </c>
      <c r="AG22" s="26">
        <v>589</v>
      </c>
      <c r="AH22" s="26">
        <v>591</v>
      </c>
      <c r="AI22" s="26">
        <v>478</v>
      </c>
      <c r="AJ22" s="26">
        <v>559</v>
      </c>
      <c r="AK22" s="26">
        <v>530</v>
      </c>
      <c r="AL22" s="26">
        <v>378</v>
      </c>
      <c r="AM22" s="26">
        <v>281</v>
      </c>
      <c r="AN22" s="26">
        <v>420</v>
      </c>
      <c r="AO22" s="26">
        <v>567</v>
      </c>
      <c r="AP22" s="26">
        <v>512</v>
      </c>
      <c r="AQ22" s="26">
        <v>432</v>
      </c>
      <c r="AR22" s="26">
        <v>419</v>
      </c>
      <c r="AS22" s="26">
        <v>421</v>
      </c>
      <c r="AT22" s="26">
        <v>415</v>
      </c>
      <c r="AU22" s="26">
        <v>482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611</v>
      </c>
      <c r="J23" s="43">
        <v>494</v>
      </c>
      <c r="K23" s="43">
        <v>0</v>
      </c>
      <c r="L23" s="43">
        <v>0</v>
      </c>
      <c r="M23" s="43">
        <v>437</v>
      </c>
      <c r="N23" s="43">
        <v>417</v>
      </c>
      <c r="O23" s="43">
        <v>647</v>
      </c>
      <c r="P23" s="43">
        <v>588</v>
      </c>
      <c r="Q23" s="43">
        <v>520</v>
      </c>
      <c r="R23" s="43">
        <v>421</v>
      </c>
      <c r="S23" s="43">
        <v>620</v>
      </c>
      <c r="T23" s="43">
        <v>492</v>
      </c>
      <c r="U23" s="43">
        <v>514</v>
      </c>
      <c r="V23" s="43">
        <v>358</v>
      </c>
      <c r="W23" s="43">
        <v>312</v>
      </c>
      <c r="X23" s="43">
        <v>700</v>
      </c>
      <c r="Y23" s="43">
        <v>572</v>
      </c>
      <c r="Z23" s="43">
        <v>570</v>
      </c>
      <c r="AA23" s="43">
        <v>571</v>
      </c>
      <c r="AB23" s="43">
        <v>697</v>
      </c>
      <c r="AC23" s="43">
        <v>593</v>
      </c>
      <c r="AD23" s="43">
        <v>527</v>
      </c>
      <c r="AE23" s="43">
        <v>487</v>
      </c>
      <c r="AF23" s="43">
        <v>528</v>
      </c>
      <c r="AG23" s="43">
        <v>589</v>
      </c>
      <c r="AH23" s="43">
        <v>591</v>
      </c>
      <c r="AI23" s="43">
        <v>478</v>
      </c>
      <c r="AJ23" s="43">
        <v>559</v>
      </c>
      <c r="AK23" s="43">
        <v>530</v>
      </c>
      <c r="AL23" s="43">
        <v>378</v>
      </c>
      <c r="AM23" s="43">
        <v>281</v>
      </c>
      <c r="AN23" s="43">
        <v>420</v>
      </c>
      <c r="AO23" s="43">
        <v>567</v>
      </c>
      <c r="AP23" s="43">
        <v>512</v>
      </c>
      <c r="AQ23" s="43">
        <v>432</v>
      </c>
      <c r="AR23" s="43">
        <v>419</v>
      </c>
      <c r="AS23" s="43">
        <v>421</v>
      </c>
      <c r="AT23" s="43">
        <v>415</v>
      </c>
      <c r="AU23" s="43">
        <v>482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71</v>
      </c>
      <c r="J25" s="26">
        <v>291</v>
      </c>
      <c r="K25" s="26">
        <v>0</v>
      </c>
      <c r="L25" s="26">
        <v>0</v>
      </c>
      <c r="M25" s="26">
        <v>167</v>
      </c>
      <c r="N25" s="26">
        <v>302</v>
      </c>
      <c r="O25" s="26">
        <v>300</v>
      </c>
      <c r="P25" s="26">
        <v>412</v>
      </c>
      <c r="Q25" s="26">
        <v>318</v>
      </c>
      <c r="R25" s="26">
        <v>282</v>
      </c>
      <c r="S25" s="26">
        <v>160</v>
      </c>
      <c r="T25" s="26">
        <v>340</v>
      </c>
      <c r="U25" s="26">
        <v>249</v>
      </c>
      <c r="V25" s="26">
        <v>289</v>
      </c>
      <c r="W25" s="26">
        <v>104</v>
      </c>
      <c r="X25" s="26">
        <v>252</v>
      </c>
      <c r="Y25" s="26">
        <v>337</v>
      </c>
      <c r="Z25" s="26">
        <v>602</v>
      </c>
      <c r="AA25" s="26">
        <v>211</v>
      </c>
      <c r="AB25" s="26">
        <v>144</v>
      </c>
      <c r="AC25" s="26">
        <v>341</v>
      </c>
      <c r="AD25" s="26">
        <v>245</v>
      </c>
      <c r="AE25" s="26">
        <v>287</v>
      </c>
      <c r="AF25" s="26">
        <v>219</v>
      </c>
      <c r="AG25" s="26">
        <v>228</v>
      </c>
      <c r="AH25" s="26">
        <v>280</v>
      </c>
      <c r="AI25" s="26">
        <v>267</v>
      </c>
      <c r="AJ25" s="26">
        <v>235</v>
      </c>
      <c r="AK25" s="26">
        <v>218</v>
      </c>
      <c r="AL25" s="26">
        <v>282</v>
      </c>
      <c r="AM25" s="26">
        <v>97</v>
      </c>
      <c r="AN25" s="26">
        <v>131</v>
      </c>
      <c r="AO25" s="26">
        <v>317</v>
      </c>
      <c r="AP25" s="26">
        <v>320</v>
      </c>
      <c r="AQ25" s="26">
        <v>246</v>
      </c>
      <c r="AR25" s="26">
        <v>209</v>
      </c>
      <c r="AS25" s="26">
        <v>171</v>
      </c>
      <c r="AT25" s="26">
        <v>175</v>
      </c>
      <c r="AU25" s="26">
        <v>130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71</v>
      </c>
      <c r="J26" s="43">
        <v>291</v>
      </c>
      <c r="K26" s="43">
        <v>0</v>
      </c>
      <c r="L26" s="43">
        <v>0</v>
      </c>
      <c r="M26" s="43">
        <v>167</v>
      </c>
      <c r="N26" s="43">
        <v>302</v>
      </c>
      <c r="O26" s="43">
        <v>300</v>
      </c>
      <c r="P26" s="43">
        <v>412</v>
      </c>
      <c r="Q26" s="43">
        <v>318</v>
      </c>
      <c r="R26" s="43">
        <v>282</v>
      </c>
      <c r="S26" s="43">
        <v>160</v>
      </c>
      <c r="T26" s="43">
        <v>340</v>
      </c>
      <c r="U26" s="43">
        <v>249</v>
      </c>
      <c r="V26" s="43">
        <v>289</v>
      </c>
      <c r="W26" s="43">
        <v>104</v>
      </c>
      <c r="X26" s="43">
        <v>252</v>
      </c>
      <c r="Y26" s="43">
        <v>337</v>
      </c>
      <c r="Z26" s="43">
        <v>602</v>
      </c>
      <c r="AA26" s="43">
        <v>211</v>
      </c>
      <c r="AB26" s="43">
        <v>144</v>
      </c>
      <c r="AC26" s="43">
        <v>341</v>
      </c>
      <c r="AD26" s="43">
        <v>245</v>
      </c>
      <c r="AE26" s="43">
        <v>287</v>
      </c>
      <c r="AF26" s="43">
        <v>219</v>
      </c>
      <c r="AG26" s="43">
        <v>228</v>
      </c>
      <c r="AH26" s="43">
        <v>280</v>
      </c>
      <c r="AI26" s="43">
        <v>267</v>
      </c>
      <c r="AJ26" s="43">
        <v>235</v>
      </c>
      <c r="AK26" s="43">
        <v>218</v>
      </c>
      <c r="AL26" s="43">
        <v>282</v>
      </c>
      <c r="AM26" s="43">
        <v>97</v>
      </c>
      <c r="AN26" s="43">
        <v>131</v>
      </c>
      <c r="AO26" s="43">
        <v>317</v>
      </c>
      <c r="AP26" s="43">
        <v>320</v>
      </c>
      <c r="AQ26" s="43">
        <v>246</v>
      </c>
      <c r="AR26" s="43">
        <v>209</v>
      </c>
      <c r="AS26" s="43">
        <v>171</v>
      </c>
      <c r="AT26" s="43">
        <v>175</v>
      </c>
      <c r="AU26" s="43">
        <v>130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V19:AV20"/>
    <mergeCell ref="A19:A20"/>
    <mergeCell ref="B19:B20"/>
    <mergeCell ref="C19:C20"/>
    <mergeCell ref="D19:D20"/>
    <mergeCell ref="E19:E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F10:F11"/>
    <mergeCell ref="G10:G11"/>
    <mergeCell ref="AV10:AV11"/>
    <mergeCell ref="A12:AV12"/>
    <mergeCell ref="A10:A11"/>
    <mergeCell ref="B10:B11"/>
    <mergeCell ref="C10:C11"/>
    <mergeCell ref="D10:D11"/>
    <mergeCell ref="E10:E11"/>
    <mergeCell ref="A1:AV1"/>
    <mergeCell ref="F2:G2"/>
    <mergeCell ref="AT2:AV2"/>
    <mergeCell ref="A4:AV4"/>
    <mergeCell ref="A5:AV5"/>
    <mergeCell ref="A6:A9"/>
    <mergeCell ref="B6:H6"/>
    <mergeCell ref="I6:AU6"/>
    <mergeCell ref="AV6:AV9"/>
    <mergeCell ref="B7:D7"/>
    <mergeCell ref="E7:H7"/>
    <mergeCell ref="I7:AU7"/>
    <mergeCell ref="B8:AU8"/>
    <mergeCell ref="I29:L29"/>
    <mergeCell ref="B34:M34"/>
    <mergeCell ref="B35:G35"/>
    <mergeCell ref="H35:M35"/>
    <mergeCell ref="B36:G37"/>
    <mergeCell ref="H36:M37"/>
  </mergeCells>
  <conditionalFormatting sqref="I21:AU21">
    <cfRule type="colorScale" priority="3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AV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AV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AV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AV25">
    <cfRule type="cellIs" dxfId="89" priority="3" operator="greaterThan">
      <formula>95%</formula>
    </cfRule>
    <cfRule type="cellIs" dxfId="88" priority="4" operator="greaterThanOrEqual">
      <formula>90%</formula>
    </cfRule>
    <cfRule type="cellIs" dxfId="87" priority="5" operator="lessThan">
      <formula>89.99%</formula>
    </cfRule>
  </conditionalFormatting>
  <conditionalFormatting sqref="AV22">
    <cfRule type="cellIs" dxfId="86" priority="1" operator="greaterThanOrEqual">
      <formula>100%</formula>
    </cfRule>
    <cfRule type="cellIs" dxfId="85" priority="2" operator="lessThan">
      <formula>99.99%</formula>
    </cfRule>
  </conditionalFormatting>
  <dataValidations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BH38"/>
  <sheetViews>
    <sheetView showGridLines="0" topLeftCell="AJ20" zoomScale="70" zoomScaleNormal="70" workbookViewId="0">
      <selection activeCell="AT29" sqref="AT29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3</v>
      </c>
      <c r="J10" s="26">
        <v>27</v>
      </c>
      <c r="K10" s="26">
        <v>0</v>
      </c>
      <c r="L10" s="26">
        <v>0</v>
      </c>
      <c r="M10" s="26">
        <v>58</v>
      </c>
      <c r="N10" s="26">
        <v>72</v>
      </c>
      <c r="O10" s="26">
        <v>98</v>
      </c>
      <c r="P10" s="26">
        <v>128</v>
      </c>
      <c r="Q10" s="26">
        <v>115</v>
      </c>
      <c r="R10" s="26">
        <v>60</v>
      </c>
      <c r="S10" s="26">
        <v>86</v>
      </c>
      <c r="T10" s="26">
        <v>134</v>
      </c>
      <c r="U10" s="26">
        <v>103</v>
      </c>
      <c r="V10" s="26">
        <v>58</v>
      </c>
      <c r="W10" s="26">
        <v>82</v>
      </c>
      <c r="X10" s="26">
        <v>104</v>
      </c>
      <c r="Y10" s="26">
        <v>102</v>
      </c>
      <c r="Z10" s="26">
        <v>77</v>
      </c>
      <c r="AA10" s="26">
        <v>51</v>
      </c>
      <c r="AB10" s="26">
        <v>80</v>
      </c>
      <c r="AC10" s="26">
        <v>44</v>
      </c>
      <c r="AD10" s="26">
        <v>56</v>
      </c>
      <c r="AE10" s="26">
        <v>68</v>
      </c>
      <c r="AF10" s="26">
        <v>75</v>
      </c>
      <c r="AG10" s="26">
        <v>94</v>
      </c>
      <c r="AH10" s="26">
        <v>109</v>
      </c>
      <c r="AI10" s="26">
        <v>62</v>
      </c>
      <c r="AJ10" s="26">
        <v>62</v>
      </c>
      <c r="AK10" s="26">
        <v>30</v>
      </c>
      <c r="AL10" s="26">
        <v>111</v>
      </c>
      <c r="AM10" s="26">
        <v>47</v>
      </c>
      <c r="AN10" s="26">
        <v>59</v>
      </c>
      <c r="AO10" s="26">
        <v>44</v>
      </c>
      <c r="AP10" s="26">
        <v>74</v>
      </c>
      <c r="AQ10" s="26">
        <v>53</v>
      </c>
      <c r="AR10" s="26">
        <v>34</v>
      </c>
      <c r="AS10" s="26">
        <v>80</v>
      </c>
      <c r="AT10" s="26">
        <v>28</v>
      </c>
      <c r="AU10" s="26">
        <v>80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3</v>
      </c>
      <c r="J11" s="43">
        <v>27</v>
      </c>
      <c r="K11" s="43">
        <v>0</v>
      </c>
      <c r="L11" s="43">
        <v>0</v>
      </c>
      <c r="M11" s="43">
        <v>58</v>
      </c>
      <c r="N11" s="43">
        <v>72</v>
      </c>
      <c r="O11" s="43">
        <v>98</v>
      </c>
      <c r="P11" s="43">
        <v>128</v>
      </c>
      <c r="Q11" s="43">
        <v>115</v>
      </c>
      <c r="R11" s="43">
        <v>60</v>
      </c>
      <c r="S11" s="43">
        <v>86</v>
      </c>
      <c r="T11" s="43">
        <v>134</v>
      </c>
      <c r="U11" s="43">
        <v>103</v>
      </c>
      <c r="V11" s="43">
        <v>58</v>
      </c>
      <c r="W11" s="43">
        <v>82</v>
      </c>
      <c r="X11" s="43">
        <v>104</v>
      </c>
      <c r="Y11" s="43">
        <v>102</v>
      </c>
      <c r="Z11" s="43">
        <v>77</v>
      </c>
      <c r="AA11" s="43">
        <v>51</v>
      </c>
      <c r="AB11" s="43">
        <v>80</v>
      </c>
      <c r="AC11" s="43">
        <v>44</v>
      </c>
      <c r="AD11" s="43">
        <v>56</v>
      </c>
      <c r="AE11" s="43">
        <v>68</v>
      </c>
      <c r="AF11" s="43">
        <v>75</v>
      </c>
      <c r="AG11" s="43">
        <v>94</v>
      </c>
      <c r="AH11" s="43">
        <v>109</v>
      </c>
      <c r="AI11" s="43">
        <v>62</v>
      </c>
      <c r="AJ11" s="43">
        <v>62</v>
      </c>
      <c r="AK11" s="43">
        <v>30</v>
      </c>
      <c r="AL11" s="43">
        <v>111</v>
      </c>
      <c r="AM11" s="43">
        <v>47</v>
      </c>
      <c r="AN11" s="43">
        <v>59</v>
      </c>
      <c r="AO11" s="43">
        <v>44</v>
      </c>
      <c r="AP11" s="43">
        <v>74</v>
      </c>
      <c r="AQ11" s="43">
        <v>53</v>
      </c>
      <c r="AR11" s="43">
        <v>34</v>
      </c>
      <c r="AS11" s="43">
        <v>80</v>
      </c>
      <c r="AT11" s="43">
        <v>28</v>
      </c>
      <c r="AU11" s="43">
        <v>80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2</v>
      </c>
      <c r="J13" s="26">
        <v>27</v>
      </c>
      <c r="K13" s="26">
        <v>0</v>
      </c>
      <c r="L13" s="26">
        <v>0</v>
      </c>
      <c r="M13" s="26">
        <v>57</v>
      </c>
      <c r="N13" s="26">
        <v>72</v>
      </c>
      <c r="O13" s="26">
        <v>94</v>
      </c>
      <c r="P13" s="26">
        <v>125</v>
      </c>
      <c r="Q13" s="26">
        <v>112</v>
      </c>
      <c r="R13" s="26">
        <v>60</v>
      </c>
      <c r="S13" s="26">
        <v>86</v>
      </c>
      <c r="T13" s="26">
        <v>132</v>
      </c>
      <c r="U13" s="26">
        <v>102</v>
      </c>
      <c r="V13" s="26">
        <v>57</v>
      </c>
      <c r="W13" s="26">
        <v>80</v>
      </c>
      <c r="X13" s="26">
        <v>103</v>
      </c>
      <c r="Y13" s="26">
        <v>101</v>
      </c>
      <c r="Z13" s="26">
        <v>76</v>
      </c>
      <c r="AA13" s="26">
        <v>51</v>
      </c>
      <c r="AB13" s="26">
        <v>78</v>
      </c>
      <c r="AC13" s="26">
        <v>43</v>
      </c>
      <c r="AD13" s="26">
        <v>54</v>
      </c>
      <c r="AE13" s="26">
        <v>67</v>
      </c>
      <c r="AF13" s="26">
        <v>75</v>
      </c>
      <c r="AG13" s="26">
        <v>94</v>
      </c>
      <c r="AH13" s="26">
        <v>109</v>
      </c>
      <c r="AI13" s="26">
        <v>61</v>
      </c>
      <c r="AJ13" s="26">
        <v>59</v>
      </c>
      <c r="AK13" s="26">
        <v>30</v>
      </c>
      <c r="AL13" s="26">
        <v>109</v>
      </c>
      <c r="AM13" s="26">
        <v>45</v>
      </c>
      <c r="AN13" s="26">
        <v>59</v>
      </c>
      <c r="AO13" s="26">
        <v>30</v>
      </c>
      <c r="AP13" s="26">
        <v>73</v>
      </c>
      <c r="AQ13" s="26">
        <v>6</v>
      </c>
      <c r="AR13" s="26">
        <v>33</v>
      </c>
      <c r="AS13" s="26">
        <v>77</v>
      </c>
      <c r="AT13" s="26">
        <v>28</v>
      </c>
      <c r="AU13" s="26">
        <v>78</v>
      </c>
      <c r="AV13" s="109">
        <f>IFERROR(SUM(I13:AU13)/SUM(I14:AU14),0)</f>
        <v>0.99104361370716509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3</v>
      </c>
      <c r="J14" s="43">
        <v>27</v>
      </c>
      <c r="K14" s="43">
        <v>0</v>
      </c>
      <c r="L14" s="43">
        <v>0</v>
      </c>
      <c r="M14" s="43">
        <v>58</v>
      </c>
      <c r="N14" s="43">
        <v>72</v>
      </c>
      <c r="O14" s="43">
        <v>98</v>
      </c>
      <c r="P14" s="43">
        <v>128</v>
      </c>
      <c r="Q14" s="43">
        <v>115</v>
      </c>
      <c r="R14" s="43">
        <v>60</v>
      </c>
      <c r="S14" s="43">
        <v>86</v>
      </c>
      <c r="T14" s="43">
        <v>134</v>
      </c>
      <c r="U14" s="43">
        <v>103</v>
      </c>
      <c r="V14" s="43">
        <v>58</v>
      </c>
      <c r="W14" s="43">
        <v>82</v>
      </c>
      <c r="X14" s="43">
        <v>104</v>
      </c>
      <c r="Y14" s="43">
        <v>102</v>
      </c>
      <c r="Z14" s="43">
        <v>77</v>
      </c>
      <c r="AA14" s="43">
        <v>51</v>
      </c>
      <c r="AB14" s="43">
        <v>80</v>
      </c>
      <c r="AC14" s="43">
        <v>44</v>
      </c>
      <c r="AD14" s="43">
        <v>56</v>
      </c>
      <c r="AE14" s="43">
        <v>68</v>
      </c>
      <c r="AF14" s="43">
        <v>75</v>
      </c>
      <c r="AG14" s="43">
        <v>94</v>
      </c>
      <c r="AH14" s="43">
        <v>109</v>
      </c>
      <c r="AI14" s="43">
        <v>62</v>
      </c>
      <c r="AJ14" s="43">
        <v>62</v>
      </c>
      <c r="AK14" s="43">
        <v>30</v>
      </c>
      <c r="AL14" s="43">
        <v>111</v>
      </c>
      <c r="AM14" s="43">
        <v>47</v>
      </c>
      <c r="AN14" s="43">
        <v>59</v>
      </c>
      <c r="AO14" s="43">
        <v>44</v>
      </c>
      <c r="AP14" s="43">
        <v>74</v>
      </c>
      <c r="AQ14" s="43">
        <v>53</v>
      </c>
      <c r="AR14" s="43">
        <v>34</v>
      </c>
      <c r="AS14" s="43" t="s">
        <v>103</v>
      </c>
      <c r="AT14" s="43">
        <v>28</v>
      </c>
      <c r="AU14" s="43">
        <v>80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3</v>
      </c>
      <c r="J16" s="26">
        <v>27</v>
      </c>
      <c r="K16" s="26">
        <v>0</v>
      </c>
      <c r="L16" s="26">
        <v>0</v>
      </c>
      <c r="M16" s="26">
        <v>58</v>
      </c>
      <c r="N16" s="26">
        <v>72</v>
      </c>
      <c r="O16" s="26">
        <v>98</v>
      </c>
      <c r="P16" s="26">
        <v>128</v>
      </c>
      <c r="Q16" s="26">
        <v>115</v>
      </c>
      <c r="R16" s="26">
        <v>60</v>
      </c>
      <c r="S16" s="26">
        <v>86</v>
      </c>
      <c r="T16" s="26">
        <v>134</v>
      </c>
      <c r="U16" s="26">
        <v>103</v>
      </c>
      <c r="V16" s="26">
        <v>58</v>
      </c>
      <c r="W16" s="26">
        <v>82</v>
      </c>
      <c r="X16" s="26">
        <v>104</v>
      </c>
      <c r="Y16" s="26">
        <v>102</v>
      </c>
      <c r="Z16" s="26">
        <v>77</v>
      </c>
      <c r="AA16" s="26">
        <v>51</v>
      </c>
      <c r="AB16" s="26">
        <v>80</v>
      </c>
      <c r="AC16" s="26">
        <v>44</v>
      </c>
      <c r="AD16" s="26">
        <v>56</v>
      </c>
      <c r="AE16" s="26">
        <v>68</v>
      </c>
      <c r="AF16" s="26">
        <v>75</v>
      </c>
      <c r="AG16" s="26">
        <v>94</v>
      </c>
      <c r="AH16" s="26">
        <v>109</v>
      </c>
      <c r="AI16" s="26">
        <v>62</v>
      </c>
      <c r="AJ16" s="26">
        <v>62</v>
      </c>
      <c r="AK16" s="26">
        <v>30</v>
      </c>
      <c r="AL16" s="26">
        <v>111</v>
      </c>
      <c r="AM16" s="26">
        <v>47</v>
      </c>
      <c r="AN16" s="26">
        <v>59</v>
      </c>
      <c r="AO16" s="26">
        <v>44</v>
      </c>
      <c r="AP16" s="26">
        <v>74</v>
      </c>
      <c r="AQ16" s="26">
        <v>53</v>
      </c>
      <c r="AR16" s="26">
        <v>34</v>
      </c>
      <c r="AS16" s="26">
        <v>80</v>
      </c>
      <c r="AT16" s="26">
        <v>28</v>
      </c>
      <c r="AU16" s="26">
        <v>80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3</v>
      </c>
      <c r="J17" s="43">
        <v>27</v>
      </c>
      <c r="K17" s="43">
        <v>0</v>
      </c>
      <c r="L17" s="43">
        <v>0</v>
      </c>
      <c r="M17" s="43">
        <v>58</v>
      </c>
      <c r="N17" s="43">
        <v>72</v>
      </c>
      <c r="O17" s="43">
        <v>98</v>
      </c>
      <c r="P17" s="43">
        <v>128</v>
      </c>
      <c r="Q17" s="43">
        <v>115</v>
      </c>
      <c r="R17" s="43">
        <v>60</v>
      </c>
      <c r="S17" s="43">
        <v>86</v>
      </c>
      <c r="T17" s="43">
        <v>134</v>
      </c>
      <c r="U17" s="43">
        <v>103</v>
      </c>
      <c r="V17" s="43">
        <v>58</v>
      </c>
      <c r="W17" s="43">
        <v>82</v>
      </c>
      <c r="X17" s="43">
        <v>104</v>
      </c>
      <c r="Y17" s="43">
        <v>102</v>
      </c>
      <c r="Z17" s="43">
        <v>77</v>
      </c>
      <c r="AA17" s="43">
        <v>51</v>
      </c>
      <c r="AB17" s="43">
        <v>80</v>
      </c>
      <c r="AC17" s="43">
        <v>44</v>
      </c>
      <c r="AD17" s="43">
        <v>56</v>
      </c>
      <c r="AE17" s="43">
        <v>68</v>
      </c>
      <c r="AF17" s="43">
        <v>75</v>
      </c>
      <c r="AG17" s="43">
        <v>94</v>
      </c>
      <c r="AH17" s="43">
        <v>109</v>
      </c>
      <c r="AI17" s="43">
        <v>62</v>
      </c>
      <c r="AJ17" s="43">
        <v>62</v>
      </c>
      <c r="AK17" s="43">
        <v>30</v>
      </c>
      <c r="AL17" s="43">
        <v>111</v>
      </c>
      <c r="AM17" s="43">
        <v>47</v>
      </c>
      <c r="AN17" s="43">
        <v>59</v>
      </c>
      <c r="AO17" s="43">
        <v>44</v>
      </c>
      <c r="AP17" s="43">
        <v>74</v>
      </c>
      <c r="AQ17" s="43">
        <v>53</v>
      </c>
      <c r="AR17" s="43">
        <v>34</v>
      </c>
      <c r="AS17" s="43">
        <v>80</v>
      </c>
      <c r="AT17" s="43">
        <v>28</v>
      </c>
      <c r="AU17" s="43">
        <v>80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123</v>
      </c>
      <c r="K19" s="26">
        <v>0</v>
      </c>
      <c r="L19" s="26">
        <v>0</v>
      </c>
      <c r="M19" s="26">
        <v>58</v>
      </c>
      <c r="N19" s="26">
        <v>0</v>
      </c>
      <c r="O19" s="26">
        <v>31</v>
      </c>
      <c r="P19" s="26">
        <v>116</v>
      </c>
      <c r="Q19" s="26">
        <v>87</v>
      </c>
      <c r="R19" s="26">
        <v>0</v>
      </c>
      <c r="S19" s="26">
        <v>259</v>
      </c>
      <c r="T19" s="26">
        <v>61</v>
      </c>
      <c r="U19" s="26">
        <v>109</v>
      </c>
      <c r="V19" s="26">
        <v>127</v>
      </c>
      <c r="W19" s="26">
        <v>64</v>
      </c>
      <c r="X19" s="26">
        <v>0</v>
      </c>
      <c r="Y19" s="26">
        <v>51</v>
      </c>
      <c r="Z19" s="26">
        <v>233</v>
      </c>
      <c r="AA19" s="26">
        <v>56</v>
      </c>
      <c r="AB19" s="26">
        <v>43</v>
      </c>
      <c r="AC19" s="26">
        <v>94</v>
      </c>
      <c r="AD19" s="26">
        <v>100</v>
      </c>
      <c r="AE19" s="26">
        <v>28</v>
      </c>
      <c r="AF19" s="26">
        <v>73</v>
      </c>
      <c r="AG19" s="26">
        <v>35</v>
      </c>
      <c r="AH19" s="26">
        <v>89</v>
      </c>
      <c r="AI19" s="26">
        <v>101</v>
      </c>
      <c r="AJ19" s="26">
        <v>61</v>
      </c>
      <c r="AK19" s="26">
        <v>84</v>
      </c>
      <c r="AL19" s="26">
        <v>86</v>
      </c>
      <c r="AM19" s="26">
        <v>20</v>
      </c>
      <c r="AN19" s="26">
        <v>0</v>
      </c>
      <c r="AO19" s="26">
        <v>116</v>
      </c>
      <c r="AP19" s="26">
        <v>0</v>
      </c>
      <c r="AQ19" s="26">
        <v>149</v>
      </c>
      <c r="AR19" s="26">
        <v>80</v>
      </c>
      <c r="AS19" s="26">
        <v>48</v>
      </c>
      <c r="AT19" s="26">
        <v>32</v>
      </c>
      <c r="AU19" s="26">
        <v>76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0</v>
      </c>
      <c r="J20" s="43">
        <v>123</v>
      </c>
      <c r="K20" s="43">
        <v>0</v>
      </c>
      <c r="L20" s="43">
        <v>0</v>
      </c>
      <c r="M20" s="43">
        <v>58</v>
      </c>
      <c r="N20" s="43">
        <v>0</v>
      </c>
      <c r="O20" s="43">
        <v>31</v>
      </c>
      <c r="P20" s="43">
        <v>116</v>
      </c>
      <c r="Q20" s="43">
        <v>87</v>
      </c>
      <c r="R20" s="43">
        <v>0</v>
      </c>
      <c r="S20" s="43">
        <v>259</v>
      </c>
      <c r="T20" s="43">
        <v>61</v>
      </c>
      <c r="U20" s="43">
        <v>109</v>
      </c>
      <c r="V20" s="43">
        <v>127</v>
      </c>
      <c r="W20" s="43">
        <v>64</v>
      </c>
      <c r="X20" s="43">
        <v>0</v>
      </c>
      <c r="Y20" s="43">
        <v>51</v>
      </c>
      <c r="Z20" s="43">
        <v>233</v>
      </c>
      <c r="AA20" s="43">
        <v>56</v>
      </c>
      <c r="AB20" s="43">
        <v>43</v>
      </c>
      <c r="AC20" s="43">
        <v>94</v>
      </c>
      <c r="AD20" s="43">
        <v>100</v>
      </c>
      <c r="AE20" s="43">
        <v>28</v>
      </c>
      <c r="AF20" s="43">
        <v>73</v>
      </c>
      <c r="AG20" s="43">
        <v>35</v>
      </c>
      <c r="AH20" s="43">
        <v>89</v>
      </c>
      <c r="AI20" s="43">
        <v>101</v>
      </c>
      <c r="AJ20" s="43">
        <v>61</v>
      </c>
      <c r="AK20" s="43">
        <v>84</v>
      </c>
      <c r="AL20" s="43">
        <v>86</v>
      </c>
      <c r="AM20" s="43">
        <v>20</v>
      </c>
      <c r="AN20" s="43">
        <v>0</v>
      </c>
      <c r="AO20" s="43">
        <v>116</v>
      </c>
      <c r="AP20" s="43">
        <v>0</v>
      </c>
      <c r="AQ20" s="43">
        <v>149</v>
      </c>
      <c r="AR20" s="43">
        <v>80</v>
      </c>
      <c r="AS20" s="43">
        <v>48</v>
      </c>
      <c r="AT20" s="43">
        <v>32</v>
      </c>
      <c r="AU20" s="43">
        <v>76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120</v>
      </c>
      <c r="J22" s="26">
        <v>195</v>
      </c>
      <c r="K22" s="26">
        <v>0</v>
      </c>
      <c r="L22" s="26">
        <v>0</v>
      </c>
      <c r="M22" s="26">
        <v>186</v>
      </c>
      <c r="N22" s="26">
        <v>153</v>
      </c>
      <c r="O22" s="26">
        <v>123</v>
      </c>
      <c r="P22" s="26">
        <v>167</v>
      </c>
      <c r="Q22" s="26">
        <v>230</v>
      </c>
      <c r="R22" s="26">
        <v>184</v>
      </c>
      <c r="S22" s="26">
        <v>373</v>
      </c>
      <c r="T22" s="26">
        <v>315</v>
      </c>
      <c r="U22" s="26">
        <v>263</v>
      </c>
      <c r="V22" s="26">
        <v>339</v>
      </c>
      <c r="W22" s="26">
        <v>312</v>
      </c>
      <c r="X22" s="26">
        <v>222</v>
      </c>
      <c r="Y22" s="26">
        <v>128</v>
      </c>
      <c r="Z22" s="26">
        <v>331</v>
      </c>
      <c r="AA22" s="26">
        <v>293</v>
      </c>
      <c r="AB22" s="26">
        <v>252</v>
      </c>
      <c r="AC22" s="26">
        <v>290</v>
      </c>
      <c r="AD22" s="26">
        <v>310</v>
      </c>
      <c r="AE22" s="26">
        <v>288</v>
      </c>
      <c r="AF22" s="26">
        <v>288</v>
      </c>
      <c r="AG22" s="26">
        <v>238</v>
      </c>
      <c r="AH22" s="26">
        <v>231</v>
      </c>
      <c r="AI22" s="26">
        <v>257</v>
      </c>
      <c r="AJ22" s="26">
        <v>240</v>
      </c>
      <c r="AK22" s="26">
        <v>280</v>
      </c>
      <c r="AL22" s="26">
        <v>261</v>
      </c>
      <c r="AM22" s="26">
        <v>228</v>
      </c>
      <c r="AN22" s="26">
        <v>166</v>
      </c>
      <c r="AO22" s="26">
        <v>226</v>
      </c>
      <c r="AP22" s="26">
        <v>112</v>
      </c>
      <c r="AQ22" s="26">
        <v>164</v>
      </c>
      <c r="AR22" s="26">
        <v>236</v>
      </c>
      <c r="AS22" s="26">
        <v>224</v>
      </c>
      <c r="AT22" s="26">
        <v>245</v>
      </c>
      <c r="AU22" s="26">
        <v>242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120</v>
      </c>
      <c r="J23" s="43">
        <v>195</v>
      </c>
      <c r="K23" s="43">
        <v>0</v>
      </c>
      <c r="L23" s="43">
        <v>0</v>
      </c>
      <c r="M23" s="43">
        <v>186</v>
      </c>
      <c r="N23" s="43">
        <v>153</v>
      </c>
      <c r="O23" s="43">
        <v>123</v>
      </c>
      <c r="P23" s="43">
        <v>167</v>
      </c>
      <c r="Q23" s="43">
        <v>230</v>
      </c>
      <c r="R23" s="43">
        <v>184</v>
      </c>
      <c r="S23" s="43">
        <v>373</v>
      </c>
      <c r="T23" s="43">
        <v>315</v>
      </c>
      <c r="U23" s="43">
        <v>263</v>
      </c>
      <c r="V23" s="43">
        <v>339</v>
      </c>
      <c r="W23" s="43">
        <v>312</v>
      </c>
      <c r="X23" s="43">
        <v>222</v>
      </c>
      <c r="Y23" s="43">
        <v>128</v>
      </c>
      <c r="Z23" s="43">
        <v>331</v>
      </c>
      <c r="AA23" s="43">
        <v>293</v>
      </c>
      <c r="AB23" s="43">
        <v>252</v>
      </c>
      <c r="AC23" s="43">
        <v>290</v>
      </c>
      <c r="AD23" s="43">
        <v>310</v>
      </c>
      <c r="AE23" s="43">
        <v>288</v>
      </c>
      <c r="AF23" s="43">
        <v>288</v>
      </c>
      <c r="AG23" s="43">
        <v>238</v>
      </c>
      <c r="AH23" s="43">
        <v>231</v>
      </c>
      <c r="AI23" s="43">
        <v>257</v>
      </c>
      <c r="AJ23" s="43">
        <v>240</v>
      </c>
      <c r="AK23" s="43">
        <v>280</v>
      </c>
      <c r="AL23" s="43">
        <v>261</v>
      </c>
      <c r="AM23" s="43">
        <v>228</v>
      </c>
      <c r="AN23" s="43">
        <v>166</v>
      </c>
      <c r="AO23" s="43">
        <v>226</v>
      </c>
      <c r="AP23" s="43">
        <v>112</v>
      </c>
      <c r="AQ23" s="43">
        <v>164</v>
      </c>
      <c r="AR23" s="43">
        <v>236</v>
      </c>
      <c r="AS23" s="43">
        <v>224</v>
      </c>
      <c r="AT23" s="43">
        <v>245</v>
      </c>
      <c r="AU23" s="43">
        <v>242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2</v>
      </c>
      <c r="J25" s="26">
        <v>48</v>
      </c>
      <c r="K25" s="26">
        <v>0</v>
      </c>
      <c r="L25" s="26">
        <v>0</v>
      </c>
      <c r="M25" s="26">
        <v>67</v>
      </c>
      <c r="N25" s="26">
        <v>33</v>
      </c>
      <c r="O25" s="26">
        <v>61</v>
      </c>
      <c r="P25" s="26">
        <v>72</v>
      </c>
      <c r="Q25" s="26">
        <v>24</v>
      </c>
      <c r="R25" s="26">
        <v>46</v>
      </c>
      <c r="S25" s="26">
        <v>63</v>
      </c>
      <c r="T25" s="26">
        <v>119</v>
      </c>
      <c r="U25" s="26">
        <v>155</v>
      </c>
      <c r="V25" s="26">
        <v>51</v>
      </c>
      <c r="W25" s="26">
        <v>91</v>
      </c>
      <c r="X25" s="26">
        <v>88</v>
      </c>
      <c r="Y25" s="26">
        <v>145</v>
      </c>
      <c r="Z25" s="26">
        <v>28</v>
      </c>
      <c r="AA25" s="26">
        <v>94</v>
      </c>
      <c r="AB25" s="26">
        <v>84</v>
      </c>
      <c r="AC25" s="26">
        <v>56</v>
      </c>
      <c r="AD25" s="26">
        <v>80</v>
      </c>
      <c r="AE25" s="26">
        <v>50</v>
      </c>
      <c r="AF25" s="26">
        <v>72</v>
      </c>
      <c r="AG25" s="26">
        <v>85</v>
      </c>
      <c r="AH25" s="26">
        <v>96</v>
      </c>
      <c r="AI25" s="26">
        <v>73</v>
      </c>
      <c r="AJ25" s="26">
        <v>78</v>
      </c>
      <c r="AK25" s="26">
        <v>44</v>
      </c>
      <c r="AL25" s="26">
        <v>105</v>
      </c>
      <c r="AM25" s="26">
        <v>53</v>
      </c>
      <c r="AN25" s="26">
        <v>62</v>
      </c>
      <c r="AO25" s="26">
        <v>56</v>
      </c>
      <c r="AP25" s="26">
        <v>110</v>
      </c>
      <c r="AQ25" s="26">
        <v>97</v>
      </c>
      <c r="AR25" s="26">
        <v>8</v>
      </c>
      <c r="AS25" s="26">
        <v>60</v>
      </c>
      <c r="AT25" s="26">
        <v>11</v>
      </c>
      <c r="AU25" s="26">
        <v>79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2</v>
      </c>
      <c r="J26" s="43">
        <v>48</v>
      </c>
      <c r="K26" s="43">
        <v>0</v>
      </c>
      <c r="L26" s="43">
        <v>0</v>
      </c>
      <c r="M26" s="43">
        <v>67</v>
      </c>
      <c r="N26" s="43">
        <v>33</v>
      </c>
      <c r="O26" s="43">
        <v>61</v>
      </c>
      <c r="P26" s="43">
        <v>72</v>
      </c>
      <c r="Q26" s="43">
        <v>24</v>
      </c>
      <c r="R26" s="43">
        <v>46</v>
      </c>
      <c r="S26" s="43">
        <v>63</v>
      </c>
      <c r="T26" s="43">
        <v>119</v>
      </c>
      <c r="U26" s="43">
        <v>155</v>
      </c>
      <c r="V26" s="43">
        <v>51</v>
      </c>
      <c r="W26" s="43">
        <v>91</v>
      </c>
      <c r="X26" s="43">
        <v>88</v>
      </c>
      <c r="Y26" s="43">
        <v>145</v>
      </c>
      <c r="Z26" s="43">
        <v>28</v>
      </c>
      <c r="AA26" s="43">
        <v>94</v>
      </c>
      <c r="AB26" s="43">
        <v>84</v>
      </c>
      <c r="AC26" s="43">
        <v>56</v>
      </c>
      <c r="AD26" s="43">
        <v>80</v>
      </c>
      <c r="AE26" s="43">
        <v>50</v>
      </c>
      <c r="AF26" s="43">
        <v>72</v>
      </c>
      <c r="AG26" s="43">
        <v>85</v>
      </c>
      <c r="AH26" s="43">
        <v>96</v>
      </c>
      <c r="AI26" s="43">
        <v>73</v>
      </c>
      <c r="AJ26" s="43">
        <v>78</v>
      </c>
      <c r="AK26" s="43">
        <v>44</v>
      </c>
      <c r="AL26" s="43">
        <v>105</v>
      </c>
      <c r="AM26" s="43">
        <v>53</v>
      </c>
      <c r="AN26" s="43">
        <v>62</v>
      </c>
      <c r="AO26" s="43">
        <v>56</v>
      </c>
      <c r="AP26" s="43">
        <v>110</v>
      </c>
      <c r="AQ26" s="43">
        <v>97</v>
      </c>
      <c r="AR26" s="43">
        <v>8</v>
      </c>
      <c r="AS26" s="43">
        <v>60</v>
      </c>
      <c r="AT26" s="43">
        <v>11</v>
      </c>
      <c r="AU26" s="43">
        <v>79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AV25:AV26"/>
    <mergeCell ref="I29:L29"/>
    <mergeCell ref="B34:M34"/>
    <mergeCell ref="B35:G35"/>
    <mergeCell ref="H35:M35"/>
    <mergeCell ref="B36:G37"/>
    <mergeCell ref="H36:M37"/>
    <mergeCell ref="G22:G23"/>
    <mergeCell ref="AV22:AV23"/>
    <mergeCell ref="A24:AV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E22:E23"/>
    <mergeCell ref="F22:F23"/>
    <mergeCell ref="A18:AV18"/>
    <mergeCell ref="A19:A20"/>
    <mergeCell ref="B19:B20"/>
    <mergeCell ref="C19:C20"/>
    <mergeCell ref="D19:D20"/>
    <mergeCell ref="E19:E20"/>
    <mergeCell ref="F19:F20"/>
    <mergeCell ref="G19:G20"/>
    <mergeCell ref="AV19:AV20"/>
    <mergeCell ref="A15:AV15"/>
    <mergeCell ref="A16:A17"/>
    <mergeCell ref="B16:B17"/>
    <mergeCell ref="C16:C17"/>
    <mergeCell ref="D16:D17"/>
    <mergeCell ref="E16:E17"/>
    <mergeCell ref="F16:F17"/>
    <mergeCell ref="G16:G17"/>
    <mergeCell ref="AV16:AV17"/>
    <mergeCell ref="A10:A11"/>
    <mergeCell ref="B10:B11"/>
    <mergeCell ref="C10:C11"/>
    <mergeCell ref="D10:D11"/>
    <mergeCell ref="E10:E11"/>
    <mergeCell ref="A12:AV12"/>
    <mergeCell ref="A13:A14"/>
    <mergeCell ref="B13:B14"/>
    <mergeCell ref="C13:C14"/>
    <mergeCell ref="D13:D14"/>
    <mergeCell ref="E13:E14"/>
    <mergeCell ref="F13:F14"/>
    <mergeCell ref="G13:G14"/>
    <mergeCell ref="AV13:AV14"/>
    <mergeCell ref="AV10:AV11"/>
    <mergeCell ref="F10:F11"/>
    <mergeCell ref="AV6:AV9"/>
    <mergeCell ref="B7:D7"/>
    <mergeCell ref="A1:AV1"/>
    <mergeCell ref="F2:G2"/>
    <mergeCell ref="AT2:AV2"/>
    <mergeCell ref="A4:AV4"/>
    <mergeCell ref="A5:AV5"/>
    <mergeCell ref="E7:H7"/>
    <mergeCell ref="I7:AU7"/>
    <mergeCell ref="B8:AU8"/>
    <mergeCell ref="A6:A9"/>
    <mergeCell ref="B6:H6"/>
    <mergeCell ref="I6:AU6"/>
    <mergeCell ref="G10:G11"/>
  </mergeCells>
  <conditionalFormatting sqref="I21:AU21">
    <cfRule type="colorScale" priority="1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AV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AV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AV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AV25">
    <cfRule type="cellIs" dxfId="72" priority="3" operator="greaterThan">
      <formula>95%</formula>
    </cfRule>
    <cfRule type="cellIs" dxfId="71" priority="4" operator="greaterThanOrEqual">
      <formula>90%</formula>
    </cfRule>
    <cfRule type="cellIs" dxfId="70" priority="5" operator="lessThan">
      <formula>89.99%</formula>
    </cfRule>
  </conditionalFormatting>
  <conditionalFormatting sqref="AV22">
    <cfRule type="cellIs" dxfId="69" priority="1" operator="greaterThanOrEqual">
      <formula>100%</formula>
    </cfRule>
    <cfRule type="cellIs" dxfId="68" priority="2" operator="lessThan">
      <formula>99.99%</formula>
    </cfRule>
  </conditionalFormatting>
  <dataValidations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BH38"/>
  <sheetViews>
    <sheetView showGridLines="0" topLeftCell="Y4" zoomScale="70" zoomScaleNormal="70" workbookViewId="0">
      <selection activeCell="AS31" sqref="AS31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1</v>
      </c>
      <c r="F2" s="122" t="s">
        <v>51</v>
      </c>
      <c r="G2" s="122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3</v>
      </c>
      <c r="J10" s="26">
        <v>16</v>
      </c>
      <c r="K10" s="26">
        <v>0</v>
      </c>
      <c r="L10" s="26">
        <v>0</v>
      </c>
      <c r="M10" s="26">
        <v>16</v>
      </c>
      <c r="N10" s="26">
        <v>104</v>
      </c>
      <c r="O10" s="26">
        <v>127</v>
      </c>
      <c r="P10" s="26">
        <v>76</v>
      </c>
      <c r="Q10" s="26">
        <v>24</v>
      </c>
      <c r="R10" s="26">
        <v>51</v>
      </c>
      <c r="S10" s="26">
        <v>167</v>
      </c>
      <c r="T10" s="26">
        <v>44</v>
      </c>
      <c r="U10" s="26">
        <v>53</v>
      </c>
      <c r="V10" s="26">
        <v>38</v>
      </c>
      <c r="W10" s="26">
        <v>46</v>
      </c>
      <c r="X10" s="26">
        <v>148</v>
      </c>
      <c r="Y10" s="26">
        <v>48</v>
      </c>
      <c r="Z10" s="26">
        <v>11</v>
      </c>
      <c r="AA10" s="26">
        <v>7</v>
      </c>
      <c r="AB10" s="26">
        <v>156</v>
      </c>
      <c r="AC10" s="26">
        <v>47</v>
      </c>
      <c r="AD10" s="26">
        <v>12</v>
      </c>
      <c r="AE10" s="26">
        <v>54</v>
      </c>
      <c r="AF10" s="26">
        <v>45</v>
      </c>
      <c r="AG10" s="26">
        <v>77</v>
      </c>
      <c r="AH10" s="26">
        <v>37</v>
      </c>
      <c r="AI10" s="26">
        <v>33</v>
      </c>
      <c r="AJ10" s="26">
        <v>26</v>
      </c>
      <c r="AK10" s="26">
        <v>74</v>
      </c>
      <c r="AL10" s="26">
        <v>28</v>
      </c>
      <c r="AM10" s="26">
        <v>34</v>
      </c>
      <c r="AN10" s="26">
        <v>15</v>
      </c>
      <c r="AO10" s="26">
        <v>65</v>
      </c>
      <c r="AP10" s="26">
        <v>129</v>
      </c>
      <c r="AQ10" s="26">
        <v>44</v>
      </c>
      <c r="AR10" s="26">
        <v>18</v>
      </c>
      <c r="AS10" s="26">
        <v>22</v>
      </c>
      <c r="AT10" s="26">
        <v>93</v>
      </c>
      <c r="AU10" s="26">
        <v>39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3</v>
      </c>
      <c r="J11" s="43">
        <v>16</v>
      </c>
      <c r="K11" s="43">
        <v>0</v>
      </c>
      <c r="L11" s="43">
        <v>0</v>
      </c>
      <c r="M11" s="43">
        <v>16</v>
      </c>
      <c r="N11" s="43">
        <v>104</v>
      </c>
      <c r="O11" s="43">
        <v>127</v>
      </c>
      <c r="P11" s="43">
        <v>76</v>
      </c>
      <c r="Q11" s="43">
        <v>24</v>
      </c>
      <c r="R11" s="43">
        <v>51</v>
      </c>
      <c r="S11" s="43">
        <v>167</v>
      </c>
      <c r="T11" s="43">
        <v>44</v>
      </c>
      <c r="U11" s="43">
        <v>53</v>
      </c>
      <c r="V11" s="43">
        <v>38</v>
      </c>
      <c r="W11" s="43">
        <v>46</v>
      </c>
      <c r="X11" s="43">
        <v>148</v>
      </c>
      <c r="Y11" s="43">
        <v>48</v>
      </c>
      <c r="Z11" s="43">
        <v>11</v>
      </c>
      <c r="AA11" s="43">
        <v>7</v>
      </c>
      <c r="AB11" s="43">
        <v>156</v>
      </c>
      <c r="AC11" s="43">
        <v>47</v>
      </c>
      <c r="AD11" s="43">
        <v>12</v>
      </c>
      <c r="AE11" s="43">
        <v>54</v>
      </c>
      <c r="AF11" s="43">
        <v>45</v>
      </c>
      <c r="AG11" s="43">
        <v>77</v>
      </c>
      <c r="AH11" s="43">
        <v>37</v>
      </c>
      <c r="AI11" s="43">
        <v>33</v>
      </c>
      <c r="AJ11" s="43">
        <v>26</v>
      </c>
      <c r="AK11" s="43">
        <v>74</v>
      </c>
      <c r="AL11" s="43">
        <v>28</v>
      </c>
      <c r="AM11" s="43">
        <v>34</v>
      </c>
      <c r="AN11" s="43">
        <v>15</v>
      </c>
      <c r="AO11" s="43">
        <v>65</v>
      </c>
      <c r="AP11" s="43">
        <v>129</v>
      </c>
      <c r="AQ11" s="43">
        <v>44</v>
      </c>
      <c r="AR11" s="43">
        <v>18</v>
      </c>
      <c r="AS11" s="43">
        <v>22</v>
      </c>
      <c r="AT11" s="43">
        <v>93</v>
      </c>
      <c r="AU11" s="43">
        <v>39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3</v>
      </c>
      <c r="J13" s="26">
        <v>16</v>
      </c>
      <c r="K13" s="26">
        <v>0</v>
      </c>
      <c r="L13" s="26">
        <v>0</v>
      </c>
      <c r="M13" s="26">
        <v>15</v>
      </c>
      <c r="N13" s="26">
        <v>104</v>
      </c>
      <c r="O13" s="26">
        <v>126</v>
      </c>
      <c r="P13" s="26">
        <v>74</v>
      </c>
      <c r="Q13" s="26">
        <v>24</v>
      </c>
      <c r="R13" s="26">
        <v>51</v>
      </c>
      <c r="S13" s="26">
        <v>167</v>
      </c>
      <c r="T13" s="26">
        <v>43</v>
      </c>
      <c r="U13" s="26">
        <v>52</v>
      </c>
      <c r="V13" s="26">
        <v>38</v>
      </c>
      <c r="W13" s="26">
        <v>45</v>
      </c>
      <c r="X13" s="26">
        <v>145</v>
      </c>
      <c r="Y13" s="26">
        <v>47</v>
      </c>
      <c r="Z13" s="26">
        <v>5</v>
      </c>
      <c r="AA13" s="26">
        <v>7</v>
      </c>
      <c r="AB13" s="26">
        <v>156</v>
      </c>
      <c r="AC13" s="26">
        <v>46</v>
      </c>
      <c r="AD13" s="26">
        <v>12</v>
      </c>
      <c r="AE13" s="26">
        <v>54</v>
      </c>
      <c r="AF13" s="26">
        <v>45</v>
      </c>
      <c r="AG13" s="26">
        <v>77</v>
      </c>
      <c r="AH13" s="26">
        <v>37</v>
      </c>
      <c r="AI13" s="26">
        <v>31</v>
      </c>
      <c r="AJ13" s="26">
        <v>26</v>
      </c>
      <c r="AK13" s="26">
        <v>70</v>
      </c>
      <c r="AL13" s="26">
        <v>27</v>
      </c>
      <c r="AM13" s="26">
        <v>34</v>
      </c>
      <c r="AN13" s="26">
        <v>15</v>
      </c>
      <c r="AO13" s="26">
        <v>65</v>
      </c>
      <c r="AP13" s="26">
        <v>65</v>
      </c>
      <c r="AQ13" s="26">
        <v>129</v>
      </c>
      <c r="AR13" s="26">
        <v>18</v>
      </c>
      <c r="AS13" s="26">
        <v>22</v>
      </c>
      <c r="AT13" s="26">
        <v>91</v>
      </c>
      <c r="AU13" s="26">
        <v>39</v>
      </c>
      <c r="AV13" s="109">
        <f>IFERROR(SUM(I13:AU13)/SUM(I14:AU14),0)</f>
        <v>0.98681640625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3</v>
      </c>
      <c r="J14" s="43">
        <v>16</v>
      </c>
      <c r="K14" s="43">
        <v>0</v>
      </c>
      <c r="L14" s="43">
        <v>0</v>
      </c>
      <c r="M14" s="43">
        <v>16</v>
      </c>
      <c r="N14" s="43">
        <v>104</v>
      </c>
      <c r="O14" s="43">
        <v>127</v>
      </c>
      <c r="P14" s="43">
        <v>76</v>
      </c>
      <c r="Q14" s="43">
        <v>24</v>
      </c>
      <c r="R14" s="43">
        <v>51</v>
      </c>
      <c r="S14" s="43">
        <v>167</v>
      </c>
      <c r="T14" s="43">
        <v>44</v>
      </c>
      <c r="U14" s="43">
        <v>53</v>
      </c>
      <c r="V14" s="43">
        <v>38</v>
      </c>
      <c r="W14" s="43">
        <v>46</v>
      </c>
      <c r="X14" s="43">
        <v>148</v>
      </c>
      <c r="Y14" s="43">
        <v>48</v>
      </c>
      <c r="Z14" s="43">
        <v>11</v>
      </c>
      <c r="AA14" s="43">
        <v>7</v>
      </c>
      <c r="AB14" s="43">
        <v>156</v>
      </c>
      <c r="AC14" s="43">
        <v>47</v>
      </c>
      <c r="AD14" s="43">
        <v>12</v>
      </c>
      <c r="AE14" s="43">
        <v>54</v>
      </c>
      <c r="AF14" s="43">
        <v>45</v>
      </c>
      <c r="AG14" s="43">
        <v>77</v>
      </c>
      <c r="AH14" s="43">
        <v>37</v>
      </c>
      <c r="AI14" s="43">
        <v>33</v>
      </c>
      <c r="AJ14" s="43">
        <v>26</v>
      </c>
      <c r="AK14" s="43">
        <v>74</v>
      </c>
      <c r="AL14" s="43">
        <v>28</v>
      </c>
      <c r="AM14" s="43">
        <v>34</v>
      </c>
      <c r="AN14" s="43">
        <v>15</v>
      </c>
      <c r="AO14" s="43">
        <v>65</v>
      </c>
      <c r="AP14" s="43">
        <v>65</v>
      </c>
      <c r="AQ14" s="43">
        <v>129</v>
      </c>
      <c r="AR14" s="43">
        <v>18</v>
      </c>
      <c r="AS14" s="43">
        <v>22</v>
      </c>
      <c r="AT14" s="43">
        <v>93</v>
      </c>
      <c r="AU14" s="43">
        <v>39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3</v>
      </c>
      <c r="J16" s="26">
        <v>16</v>
      </c>
      <c r="K16" s="26">
        <v>0</v>
      </c>
      <c r="L16" s="26">
        <v>0</v>
      </c>
      <c r="M16" s="26">
        <v>16</v>
      </c>
      <c r="N16" s="26">
        <v>104</v>
      </c>
      <c r="O16" s="26">
        <v>127</v>
      </c>
      <c r="P16" s="26">
        <v>76</v>
      </c>
      <c r="Q16" s="26">
        <v>24</v>
      </c>
      <c r="R16" s="26">
        <v>51</v>
      </c>
      <c r="S16" s="26">
        <v>167</v>
      </c>
      <c r="T16" s="26">
        <v>44</v>
      </c>
      <c r="U16" s="26">
        <v>53</v>
      </c>
      <c r="V16" s="26">
        <v>38</v>
      </c>
      <c r="W16" s="26">
        <v>46</v>
      </c>
      <c r="X16" s="26">
        <v>148</v>
      </c>
      <c r="Y16" s="26">
        <v>48</v>
      </c>
      <c r="Z16" s="26">
        <v>11</v>
      </c>
      <c r="AA16" s="26">
        <v>7</v>
      </c>
      <c r="AB16" s="26">
        <v>156</v>
      </c>
      <c r="AC16" s="26">
        <v>47</v>
      </c>
      <c r="AD16" s="26">
        <v>12</v>
      </c>
      <c r="AE16" s="26">
        <v>54</v>
      </c>
      <c r="AF16" s="26">
        <v>45</v>
      </c>
      <c r="AG16" s="26">
        <v>77</v>
      </c>
      <c r="AH16" s="26">
        <v>37</v>
      </c>
      <c r="AI16" s="26">
        <v>33</v>
      </c>
      <c r="AJ16" s="26">
        <v>26</v>
      </c>
      <c r="AK16" s="26">
        <v>74</v>
      </c>
      <c r="AL16" s="26">
        <v>28</v>
      </c>
      <c r="AM16" s="26">
        <v>34</v>
      </c>
      <c r="AN16" s="26">
        <v>15</v>
      </c>
      <c r="AO16" s="26">
        <v>65</v>
      </c>
      <c r="AP16" s="26">
        <v>129</v>
      </c>
      <c r="AQ16" s="26">
        <v>44</v>
      </c>
      <c r="AR16" s="26">
        <v>18</v>
      </c>
      <c r="AS16" s="26">
        <v>22</v>
      </c>
      <c r="AT16" s="26">
        <v>93</v>
      </c>
      <c r="AU16" s="26">
        <v>39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3</v>
      </c>
      <c r="J17" s="43">
        <v>16</v>
      </c>
      <c r="K17" s="43">
        <v>0</v>
      </c>
      <c r="L17" s="43">
        <v>0</v>
      </c>
      <c r="M17" s="43">
        <v>16</v>
      </c>
      <c r="N17" s="43">
        <v>104</v>
      </c>
      <c r="O17" s="43">
        <v>127</v>
      </c>
      <c r="P17" s="43">
        <v>76</v>
      </c>
      <c r="Q17" s="43">
        <v>24</v>
      </c>
      <c r="R17" s="43">
        <v>51</v>
      </c>
      <c r="S17" s="43">
        <v>167</v>
      </c>
      <c r="T17" s="43">
        <v>44</v>
      </c>
      <c r="U17" s="43">
        <v>53</v>
      </c>
      <c r="V17" s="43">
        <v>38</v>
      </c>
      <c r="W17" s="43">
        <v>46</v>
      </c>
      <c r="X17" s="43">
        <v>148</v>
      </c>
      <c r="Y17" s="43">
        <v>48</v>
      </c>
      <c r="Z17" s="43">
        <v>11</v>
      </c>
      <c r="AA17" s="43">
        <v>7</v>
      </c>
      <c r="AB17" s="43">
        <v>156</v>
      </c>
      <c r="AC17" s="43">
        <v>47</v>
      </c>
      <c r="AD17" s="43">
        <v>12</v>
      </c>
      <c r="AE17" s="43">
        <v>54</v>
      </c>
      <c r="AF17" s="43">
        <v>45</v>
      </c>
      <c r="AG17" s="43">
        <v>77</v>
      </c>
      <c r="AH17" s="43">
        <v>37</v>
      </c>
      <c r="AI17" s="43">
        <v>33</v>
      </c>
      <c r="AJ17" s="43">
        <v>26</v>
      </c>
      <c r="AK17" s="43">
        <v>74</v>
      </c>
      <c r="AL17" s="43">
        <v>28</v>
      </c>
      <c r="AM17" s="43">
        <v>34</v>
      </c>
      <c r="AN17" s="43">
        <v>15</v>
      </c>
      <c r="AO17" s="43">
        <v>65</v>
      </c>
      <c r="AP17" s="43">
        <v>129</v>
      </c>
      <c r="AQ17" s="43">
        <v>44</v>
      </c>
      <c r="AR17" s="43">
        <v>18</v>
      </c>
      <c r="AS17" s="43">
        <v>22</v>
      </c>
      <c r="AT17" s="43">
        <v>93</v>
      </c>
      <c r="AU17" s="43">
        <v>39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47</v>
      </c>
      <c r="J19" s="26">
        <v>40</v>
      </c>
      <c r="K19" s="26">
        <v>0</v>
      </c>
      <c r="L19" s="26">
        <v>0</v>
      </c>
      <c r="M19" s="26">
        <v>12</v>
      </c>
      <c r="N19" s="26">
        <v>3</v>
      </c>
      <c r="O19" s="26">
        <v>77</v>
      </c>
      <c r="P19" s="26">
        <v>146</v>
      </c>
      <c r="Q19" s="26">
        <v>95</v>
      </c>
      <c r="R19" s="26">
        <v>18</v>
      </c>
      <c r="S19" s="26">
        <v>102</v>
      </c>
      <c r="T19" s="26">
        <v>123</v>
      </c>
      <c r="U19" s="26">
        <v>44</v>
      </c>
      <c r="V19" s="26">
        <v>44</v>
      </c>
      <c r="W19" s="26">
        <v>0</v>
      </c>
      <c r="X19" s="26">
        <v>60</v>
      </c>
      <c r="Y19" s="26">
        <v>174</v>
      </c>
      <c r="Z19" s="26">
        <v>43</v>
      </c>
      <c r="AA19" s="26">
        <v>5</v>
      </c>
      <c r="AB19" s="26">
        <v>10</v>
      </c>
      <c r="AC19" s="26">
        <v>165</v>
      </c>
      <c r="AD19" s="26">
        <v>31</v>
      </c>
      <c r="AE19" s="26">
        <v>21</v>
      </c>
      <c r="AF19" s="26">
        <v>52</v>
      </c>
      <c r="AG19" s="26">
        <v>77</v>
      </c>
      <c r="AH19" s="26">
        <v>50</v>
      </c>
      <c r="AI19" s="26">
        <v>25</v>
      </c>
      <c r="AJ19" s="26">
        <v>44</v>
      </c>
      <c r="AK19" s="26">
        <v>21</v>
      </c>
      <c r="AL19" s="26">
        <v>18</v>
      </c>
      <c r="AM19" s="26">
        <v>0</v>
      </c>
      <c r="AN19" s="26">
        <v>82</v>
      </c>
      <c r="AO19" s="26">
        <v>0</v>
      </c>
      <c r="AP19" s="26">
        <v>103</v>
      </c>
      <c r="AQ19" s="26">
        <v>148</v>
      </c>
      <c r="AR19" s="26">
        <v>32</v>
      </c>
      <c r="AS19" s="26">
        <v>14</v>
      </c>
      <c r="AT19" s="26">
        <v>43</v>
      </c>
      <c r="AU19" s="26">
        <v>86</v>
      </c>
      <c r="AV19" s="109">
        <f>IFERROR(SUM(I19:AU19)/SUM(I20:AU20),0)</f>
        <v>0.9995136186770428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47</v>
      </c>
      <c r="J20" s="43">
        <v>40</v>
      </c>
      <c r="K20" s="43">
        <v>0</v>
      </c>
      <c r="L20" s="43">
        <v>0</v>
      </c>
      <c r="M20" s="43">
        <v>12</v>
      </c>
      <c r="N20" s="43">
        <v>3</v>
      </c>
      <c r="O20" s="43">
        <v>77</v>
      </c>
      <c r="P20" s="43">
        <v>146</v>
      </c>
      <c r="Q20" s="43">
        <v>95</v>
      </c>
      <c r="R20" s="43">
        <v>18</v>
      </c>
      <c r="S20" s="43">
        <v>102</v>
      </c>
      <c r="T20" s="43">
        <v>123</v>
      </c>
      <c r="U20" s="43">
        <v>44</v>
      </c>
      <c r="V20" s="43">
        <v>44</v>
      </c>
      <c r="W20" s="43">
        <v>0</v>
      </c>
      <c r="X20" s="43">
        <v>60</v>
      </c>
      <c r="Y20" s="43">
        <v>174</v>
      </c>
      <c r="Z20" s="43">
        <v>43</v>
      </c>
      <c r="AA20" s="43">
        <v>5</v>
      </c>
      <c r="AB20" s="43">
        <v>10</v>
      </c>
      <c r="AC20" s="43">
        <v>165</v>
      </c>
      <c r="AD20" s="43">
        <v>31</v>
      </c>
      <c r="AE20" s="43">
        <v>21</v>
      </c>
      <c r="AF20" s="43">
        <v>52</v>
      </c>
      <c r="AG20" s="43">
        <v>77</v>
      </c>
      <c r="AH20" s="43">
        <v>50</v>
      </c>
      <c r="AI20" s="43">
        <v>25</v>
      </c>
      <c r="AJ20" s="43">
        <v>44</v>
      </c>
      <c r="AK20" s="43">
        <v>21</v>
      </c>
      <c r="AL20" s="43">
        <v>18</v>
      </c>
      <c r="AM20" s="43">
        <v>0</v>
      </c>
      <c r="AN20" s="43">
        <v>82</v>
      </c>
      <c r="AO20" s="43">
        <v>0</v>
      </c>
      <c r="AP20" s="43">
        <v>103</v>
      </c>
      <c r="AQ20" s="43">
        <v>148</v>
      </c>
      <c r="AR20" s="43">
        <v>33</v>
      </c>
      <c r="AS20" s="43">
        <v>14</v>
      </c>
      <c r="AT20" s="43">
        <v>43</v>
      </c>
      <c r="AU20" s="43">
        <v>86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125</v>
      </c>
      <c r="J22" s="26">
        <v>151</v>
      </c>
      <c r="K22" s="26">
        <v>0</v>
      </c>
      <c r="L22" s="26">
        <v>0</v>
      </c>
      <c r="M22" s="26">
        <v>159</v>
      </c>
      <c r="N22" s="26">
        <v>119</v>
      </c>
      <c r="O22" s="26">
        <v>164</v>
      </c>
      <c r="P22" s="26">
        <v>287</v>
      </c>
      <c r="Q22" s="26">
        <v>342</v>
      </c>
      <c r="R22" s="26">
        <v>303</v>
      </c>
      <c r="S22" s="26">
        <v>248</v>
      </c>
      <c r="T22" s="26">
        <v>303</v>
      </c>
      <c r="U22" s="26">
        <v>290</v>
      </c>
      <c r="V22" s="26">
        <v>304</v>
      </c>
      <c r="W22" s="26">
        <v>273</v>
      </c>
      <c r="X22" s="26">
        <v>173</v>
      </c>
      <c r="Y22" s="26">
        <v>296</v>
      </c>
      <c r="Z22" s="26">
        <v>302</v>
      </c>
      <c r="AA22" s="26">
        <v>265</v>
      </c>
      <c r="AB22" s="26">
        <v>127</v>
      </c>
      <c r="AC22" s="26">
        <v>255</v>
      </c>
      <c r="AD22" s="26">
        <v>275</v>
      </c>
      <c r="AE22" s="26">
        <v>259</v>
      </c>
      <c r="AF22" s="26">
        <v>302</v>
      </c>
      <c r="AG22" s="26">
        <v>219</v>
      </c>
      <c r="AH22" s="26">
        <v>240</v>
      </c>
      <c r="AI22" s="26">
        <v>204</v>
      </c>
      <c r="AJ22" s="26">
        <v>210</v>
      </c>
      <c r="AK22" s="26">
        <v>145</v>
      </c>
      <c r="AL22" s="26">
        <v>127</v>
      </c>
      <c r="AM22" s="26">
        <v>93</v>
      </c>
      <c r="AN22" s="26">
        <v>162</v>
      </c>
      <c r="AO22" s="26">
        <v>127</v>
      </c>
      <c r="AP22" s="26">
        <v>166</v>
      </c>
      <c r="AQ22" s="26">
        <v>273</v>
      </c>
      <c r="AR22" s="26">
        <v>285</v>
      </c>
      <c r="AS22" s="26">
        <v>213</v>
      </c>
      <c r="AT22" s="26">
        <v>180</v>
      </c>
      <c r="AU22" s="26">
        <v>222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125</v>
      </c>
      <c r="J23" s="43">
        <v>151</v>
      </c>
      <c r="K23" s="43">
        <v>0</v>
      </c>
      <c r="L23" s="43">
        <v>0</v>
      </c>
      <c r="M23" s="43">
        <v>159</v>
      </c>
      <c r="N23" s="43">
        <v>119</v>
      </c>
      <c r="O23" s="43">
        <v>164</v>
      </c>
      <c r="P23" s="43">
        <v>287</v>
      </c>
      <c r="Q23" s="43">
        <v>342</v>
      </c>
      <c r="R23" s="43">
        <v>303</v>
      </c>
      <c r="S23" s="43">
        <v>248</v>
      </c>
      <c r="T23" s="43">
        <v>303</v>
      </c>
      <c r="U23" s="43">
        <v>290</v>
      </c>
      <c r="V23" s="43">
        <v>304</v>
      </c>
      <c r="W23" s="43">
        <v>273</v>
      </c>
      <c r="X23" s="43">
        <v>173</v>
      </c>
      <c r="Y23" s="43">
        <v>296</v>
      </c>
      <c r="Z23" s="43">
        <v>302</v>
      </c>
      <c r="AA23" s="43">
        <v>265</v>
      </c>
      <c r="AB23" s="43">
        <v>127</v>
      </c>
      <c r="AC23" s="43">
        <v>255</v>
      </c>
      <c r="AD23" s="43">
        <v>275</v>
      </c>
      <c r="AE23" s="43">
        <v>259</v>
      </c>
      <c r="AF23" s="43">
        <v>302</v>
      </c>
      <c r="AG23" s="43">
        <v>219</v>
      </c>
      <c r="AH23" s="43">
        <v>240</v>
      </c>
      <c r="AI23" s="43">
        <v>204</v>
      </c>
      <c r="AJ23" s="43">
        <v>210</v>
      </c>
      <c r="AK23" s="43">
        <v>145</v>
      </c>
      <c r="AL23" s="43">
        <v>127</v>
      </c>
      <c r="AM23" s="43">
        <v>93</v>
      </c>
      <c r="AN23" s="43">
        <v>162</v>
      </c>
      <c r="AO23" s="43">
        <v>127</v>
      </c>
      <c r="AP23" s="43">
        <v>166</v>
      </c>
      <c r="AQ23" s="43">
        <v>273</v>
      </c>
      <c r="AR23" s="43">
        <v>285</v>
      </c>
      <c r="AS23" s="43">
        <v>213</v>
      </c>
      <c r="AT23" s="43">
        <v>180</v>
      </c>
      <c r="AU23" s="43">
        <v>222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9</v>
      </c>
      <c r="J25" s="26">
        <v>35</v>
      </c>
      <c r="K25" s="26">
        <v>0</v>
      </c>
      <c r="L25" s="26">
        <v>0</v>
      </c>
      <c r="M25" s="26">
        <v>4</v>
      </c>
      <c r="N25" s="26">
        <v>46</v>
      </c>
      <c r="O25" s="26">
        <v>32</v>
      </c>
      <c r="P25" s="26">
        <v>23</v>
      </c>
      <c r="Q25" s="26">
        <v>40</v>
      </c>
      <c r="R25" s="26">
        <v>11</v>
      </c>
      <c r="S25" s="26">
        <v>155</v>
      </c>
      <c r="T25" s="26">
        <v>62</v>
      </c>
      <c r="U25" s="26">
        <v>57</v>
      </c>
      <c r="V25" s="26">
        <v>30</v>
      </c>
      <c r="W25" s="26">
        <v>31</v>
      </c>
      <c r="X25" s="26">
        <v>118</v>
      </c>
      <c r="Y25" s="26">
        <v>51</v>
      </c>
      <c r="Z25" s="26">
        <v>36</v>
      </c>
      <c r="AA25" s="26">
        <v>42</v>
      </c>
      <c r="AB25" s="26">
        <v>148</v>
      </c>
      <c r="AC25" s="26">
        <v>37</v>
      </c>
      <c r="AD25" s="26">
        <v>11</v>
      </c>
      <c r="AE25" s="26">
        <v>37</v>
      </c>
      <c r="AF25" s="26">
        <v>9</v>
      </c>
      <c r="AG25" s="26">
        <v>160</v>
      </c>
      <c r="AH25" s="26">
        <v>29</v>
      </c>
      <c r="AI25" s="26">
        <v>61</v>
      </c>
      <c r="AJ25" s="26">
        <v>38</v>
      </c>
      <c r="AK25" s="26">
        <v>86</v>
      </c>
      <c r="AL25" s="26">
        <v>36</v>
      </c>
      <c r="AM25" s="26">
        <v>34</v>
      </c>
      <c r="AN25" s="26">
        <v>13</v>
      </c>
      <c r="AO25" s="26">
        <v>35</v>
      </c>
      <c r="AP25" s="26">
        <v>61</v>
      </c>
      <c r="AQ25" s="26">
        <v>41</v>
      </c>
      <c r="AR25" s="26">
        <v>20</v>
      </c>
      <c r="AS25" s="26">
        <v>86</v>
      </c>
      <c r="AT25" s="26">
        <v>76</v>
      </c>
      <c r="AU25" s="26">
        <v>44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9</v>
      </c>
      <c r="J26" s="43">
        <v>35</v>
      </c>
      <c r="K26" s="43">
        <v>0</v>
      </c>
      <c r="L26" s="43">
        <v>0</v>
      </c>
      <c r="M26" s="43">
        <v>4</v>
      </c>
      <c r="N26" s="43">
        <v>46</v>
      </c>
      <c r="O26" s="43">
        <v>32</v>
      </c>
      <c r="P26" s="43">
        <v>23</v>
      </c>
      <c r="Q26" s="43">
        <v>40</v>
      </c>
      <c r="R26" s="43">
        <v>11</v>
      </c>
      <c r="S26" s="43">
        <v>155</v>
      </c>
      <c r="T26" s="43">
        <v>62</v>
      </c>
      <c r="U26" s="43">
        <v>57</v>
      </c>
      <c r="V26" s="43">
        <v>30</v>
      </c>
      <c r="W26" s="43">
        <v>31</v>
      </c>
      <c r="X26" s="43">
        <v>118</v>
      </c>
      <c r="Y26" s="43">
        <v>51</v>
      </c>
      <c r="Z26" s="43">
        <v>36</v>
      </c>
      <c r="AA26" s="43">
        <v>42</v>
      </c>
      <c r="AB26" s="43">
        <v>148</v>
      </c>
      <c r="AC26" s="43">
        <v>37</v>
      </c>
      <c r="AD26" s="43">
        <v>11</v>
      </c>
      <c r="AE26" s="43">
        <v>37</v>
      </c>
      <c r="AF26" s="43">
        <v>9</v>
      </c>
      <c r="AG26" s="43">
        <v>160</v>
      </c>
      <c r="AH26" s="43">
        <v>29</v>
      </c>
      <c r="AI26" s="43">
        <v>61</v>
      </c>
      <c r="AJ26" s="43">
        <v>38</v>
      </c>
      <c r="AK26" s="43">
        <v>86</v>
      </c>
      <c r="AL26" s="43">
        <v>36</v>
      </c>
      <c r="AM26" s="43">
        <v>34</v>
      </c>
      <c r="AN26" s="43">
        <v>13</v>
      </c>
      <c r="AO26" s="43">
        <v>35</v>
      </c>
      <c r="AP26" s="43">
        <v>61</v>
      </c>
      <c r="AQ26" s="43">
        <v>41</v>
      </c>
      <c r="AR26" s="43">
        <v>20</v>
      </c>
      <c r="AS26" s="43">
        <v>86</v>
      </c>
      <c r="AT26" s="43">
        <v>76</v>
      </c>
      <c r="AU26" s="43">
        <v>44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AV25:AV26"/>
    <mergeCell ref="I29:L29"/>
    <mergeCell ref="B34:M34"/>
    <mergeCell ref="B35:G35"/>
    <mergeCell ref="H35:M35"/>
    <mergeCell ref="B36:G37"/>
    <mergeCell ref="H36:M37"/>
    <mergeCell ref="G22:G23"/>
    <mergeCell ref="AV22:AV23"/>
    <mergeCell ref="A24:AV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E22:E23"/>
    <mergeCell ref="F22:F23"/>
    <mergeCell ref="A18:AV18"/>
    <mergeCell ref="A19:A20"/>
    <mergeCell ref="B19:B20"/>
    <mergeCell ref="C19:C20"/>
    <mergeCell ref="D19:D20"/>
    <mergeCell ref="E19:E20"/>
    <mergeCell ref="F19:F20"/>
    <mergeCell ref="G19:G20"/>
    <mergeCell ref="AV19:AV20"/>
    <mergeCell ref="A15:AV15"/>
    <mergeCell ref="A16:A17"/>
    <mergeCell ref="B16:B17"/>
    <mergeCell ref="C16:C17"/>
    <mergeCell ref="D16:D17"/>
    <mergeCell ref="E16:E17"/>
    <mergeCell ref="F16:F17"/>
    <mergeCell ref="G16:G17"/>
    <mergeCell ref="AV16:AV17"/>
    <mergeCell ref="A10:A11"/>
    <mergeCell ref="B10:B11"/>
    <mergeCell ref="C10:C11"/>
    <mergeCell ref="D10:D11"/>
    <mergeCell ref="E10:E11"/>
    <mergeCell ref="A12:AV12"/>
    <mergeCell ref="A13:A14"/>
    <mergeCell ref="B13:B14"/>
    <mergeCell ref="C13:C14"/>
    <mergeCell ref="D13:D14"/>
    <mergeCell ref="E13:E14"/>
    <mergeCell ref="F13:F14"/>
    <mergeCell ref="G13:G14"/>
    <mergeCell ref="AV13:AV14"/>
    <mergeCell ref="AV10:AV11"/>
    <mergeCell ref="F10:F11"/>
    <mergeCell ref="AV6:AV9"/>
    <mergeCell ref="B7:D7"/>
    <mergeCell ref="A1:AV1"/>
    <mergeCell ref="F2:G2"/>
    <mergeCell ref="AT2:AV2"/>
    <mergeCell ref="A4:AV4"/>
    <mergeCell ref="A5:AV5"/>
    <mergeCell ref="E7:H7"/>
    <mergeCell ref="I7:AU7"/>
    <mergeCell ref="B8:AU8"/>
    <mergeCell ref="A6:A9"/>
    <mergeCell ref="B6:H6"/>
    <mergeCell ref="I6:AU6"/>
    <mergeCell ref="G10:G11"/>
  </mergeCells>
  <conditionalFormatting sqref="I21:AU21">
    <cfRule type="colorScale" priority="1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AV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AV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AV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AV25">
    <cfRule type="cellIs" dxfId="55" priority="3" operator="greaterThan">
      <formula>95%</formula>
    </cfRule>
    <cfRule type="cellIs" dxfId="54" priority="4" operator="greaterThanOrEqual">
      <formula>90%</formula>
    </cfRule>
    <cfRule type="cellIs" dxfId="53" priority="5" operator="lessThan">
      <formula>89.99%</formula>
    </cfRule>
  </conditionalFormatting>
  <conditionalFormatting sqref="AV22">
    <cfRule type="cellIs" dxfId="52" priority="1" operator="greaterThanOrEqual">
      <formula>100%</formula>
    </cfRule>
    <cfRule type="cellIs" dxfId="51" priority="2" operator="lessThan">
      <formula>99.99%</formula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H38"/>
  <sheetViews>
    <sheetView showGridLines="0" topLeftCell="AL21" zoomScale="60" zoomScaleNormal="60" workbookViewId="0">
      <selection activeCell="A12" sqref="A12:AV12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2</v>
      </c>
      <c r="F2" s="122" t="s">
        <v>51</v>
      </c>
      <c r="G2" s="122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70</v>
      </c>
      <c r="J10" s="26">
        <v>366</v>
      </c>
      <c r="K10" s="26">
        <v>0</v>
      </c>
      <c r="L10" s="26">
        <v>0</v>
      </c>
      <c r="M10" s="26">
        <v>335</v>
      </c>
      <c r="N10" s="26">
        <v>427</v>
      </c>
      <c r="O10" s="26">
        <v>424</v>
      </c>
      <c r="P10" s="26">
        <v>450</v>
      </c>
      <c r="Q10" s="26">
        <v>394</v>
      </c>
      <c r="R10" s="26">
        <v>330</v>
      </c>
      <c r="S10" s="26">
        <v>417</v>
      </c>
      <c r="T10" s="26">
        <v>413</v>
      </c>
      <c r="U10" s="26">
        <v>424</v>
      </c>
      <c r="V10" s="26">
        <v>389</v>
      </c>
      <c r="W10" s="26">
        <v>426</v>
      </c>
      <c r="X10" s="26">
        <v>323</v>
      </c>
      <c r="Y10" s="26">
        <v>404</v>
      </c>
      <c r="Z10" s="26">
        <v>261</v>
      </c>
      <c r="AA10" s="26">
        <v>379</v>
      </c>
      <c r="AB10" s="26">
        <v>376</v>
      </c>
      <c r="AC10" s="26">
        <v>356</v>
      </c>
      <c r="AD10" s="26">
        <v>207</v>
      </c>
      <c r="AE10" s="26">
        <v>332</v>
      </c>
      <c r="AF10" s="26">
        <v>379</v>
      </c>
      <c r="AG10" s="26">
        <v>385</v>
      </c>
      <c r="AH10" s="26">
        <v>375</v>
      </c>
      <c r="AI10" s="26">
        <v>391</v>
      </c>
      <c r="AJ10" s="26">
        <v>358</v>
      </c>
      <c r="AK10" s="26">
        <v>331</v>
      </c>
      <c r="AL10" s="26">
        <v>339</v>
      </c>
      <c r="AM10" s="26">
        <v>275</v>
      </c>
      <c r="AN10" s="26">
        <v>357</v>
      </c>
      <c r="AO10" s="26">
        <v>282</v>
      </c>
      <c r="AP10" s="26">
        <v>201</v>
      </c>
      <c r="AQ10" s="26">
        <v>195</v>
      </c>
      <c r="AR10" s="26">
        <v>305</v>
      </c>
      <c r="AS10" s="26">
        <v>243</v>
      </c>
      <c r="AT10" s="26">
        <v>351</v>
      </c>
      <c r="AU10" s="26">
        <v>279</v>
      </c>
      <c r="AV10" s="109">
        <f>IFERROR(SUM(I10:AU10)/SUM(I11:AU11),0)</f>
        <v>0.99327212284312172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70</v>
      </c>
      <c r="J11" s="43">
        <v>366</v>
      </c>
      <c r="K11" s="43">
        <v>0</v>
      </c>
      <c r="L11" s="43">
        <v>0</v>
      </c>
      <c r="M11" s="43">
        <v>335</v>
      </c>
      <c r="N11" s="43">
        <v>427</v>
      </c>
      <c r="O11" s="43">
        <v>424</v>
      </c>
      <c r="P11" s="43">
        <v>452</v>
      </c>
      <c r="Q11" s="43">
        <v>396</v>
      </c>
      <c r="R11" s="43">
        <v>331</v>
      </c>
      <c r="S11" s="43">
        <v>418</v>
      </c>
      <c r="T11" s="43">
        <v>413</v>
      </c>
      <c r="U11" s="43">
        <v>424</v>
      </c>
      <c r="V11" s="43">
        <v>389</v>
      </c>
      <c r="W11" s="43">
        <v>426</v>
      </c>
      <c r="X11" s="43">
        <v>323</v>
      </c>
      <c r="Y11" s="43">
        <v>406</v>
      </c>
      <c r="Z11" s="43">
        <v>262</v>
      </c>
      <c r="AA11" s="43">
        <v>380</v>
      </c>
      <c r="AB11" s="43">
        <v>376</v>
      </c>
      <c r="AC11" s="43">
        <v>358</v>
      </c>
      <c r="AD11" s="43">
        <v>210</v>
      </c>
      <c r="AE11" s="43">
        <v>335</v>
      </c>
      <c r="AF11" s="43">
        <v>384</v>
      </c>
      <c r="AG11" s="43">
        <v>392</v>
      </c>
      <c r="AH11" s="43">
        <v>379</v>
      </c>
      <c r="AI11" s="43">
        <v>396</v>
      </c>
      <c r="AJ11" s="43">
        <v>363</v>
      </c>
      <c r="AK11" s="43">
        <v>332</v>
      </c>
      <c r="AL11" s="43">
        <v>339</v>
      </c>
      <c r="AM11" s="43">
        <v>275</v>
      </c>
      <c r="AN11" s="43">
        <v>357</v>
      </c>
      <c r="AO11" s="43">
        <v>283</v>
      </c>
      <c r="AP11" s="43">
        <v>203</v>
      </c>
      <c r="AQ11" s="43">
        <v>197</v>
      </c>
      <c r="AR11" s="43">
        <v>307</v>
      </c>
      <c r="AS11" s="43">
        <v>252</v>
      </c>
      <c r="AT11" s="43">
        <v>361</v>
      </c>
      <c r="AU11" s="43">
        <v>293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70</v>
      </c>
      <c r="J13" s="26">
        <v>363</v>
      </c>
      <c r="K13" s="26">
        <v>0</v>
      </c>
      <c r="L13" s="26">
        <v>0</v>
      </c>
      <c r="M13" s="26">
        <v>335</v>
      </c>
      <c r="N13" s="26">
        <v>426</v>
      </c>
      <c r="O13" s="26">
        <v>423</v>
      </c>
      <c r="P13" s="26">
        <v>450</v>
      </c>
      <c r="Q13" s="26">
        <v>393</v>
      </c>
      <c r="R13" s="26">
        <v>329</v>
      </c>
      <c r="S13" s="26">
        <v>416</v>
      </c>
      <c r="T13" s="26">
        <v>413</v>
      </c>
      <c r="U13" s="26">
        <v>424</v>
      </c>
      <c r="V13" s="26">
        <v>389</v>
      </c>
      <c r="W13" s="26">
        <v>426</v>
      </c>
      <c r="X13" s="26">
        <v>323</v>
      </c>
      <c r="Y13" s="26">
        <v>404</v>
      </c>
      <c r="Z13" s="26">
        <v>260</v>
      </c>
      <c r="AA13" s="26">
        <v>377</v>
      </c>
      <c r="AB13" s="26">
        <v>376</v>
      </c>
      <c r="AC13" s="26">
        <v>355</v>
      </c>
      <c r="AD13" s="26">
        <v>207</v>
      </c>
      <c r="AE13" s="26">
        <v>331</v>
      </c>
      <c r="AF13" s="26">
        <v>377</v>
      </c>
      <c r="AG13" s="26">
        <v>385</v>
      </c>
      <c r="AH13" s="26">
        <v>375</v>
      </c>
      <c r="AI13" s="26">
        <v>391</v>
      </c>
      <c r="AJ13" s="26">
        <v>357</v>
      </c>
      <c r="AK13" s="26">
        <v>331</v>
      </c>
      <c r="AL13" s="26">
        <v>337</v>
      </c>
      <c r="AM13" s="26">
        <v>203</v>
      </c>
      <c r="AN13" s="26">
        <v>356</v>
      </c>
      <c r="AO13" s="26">
        <v>269</v>
      </c>
      <c r="AP13" s="26">
        <v>200</v>
      </c>
      <c r="AQ13" s="26">
        <v>194</v>
      </c>
      <c r="AR13" s="26">
        <v>305</v>
      </c>
      <c r="AS13" s="26">
        <v>241</v>
      </c>
      <c r="AT13" s="26">
        <v>347</v>
      </c>
      <c r="AU13" s="26">
        <v>277</v>
      </c>
      <c r="AV13" s="109">
        <f>IFERROR(SUM(I13:AU13)/SUM(I14:AU14),0)</f>
        <v>0.99091561080564183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70</v>
      </c>
      <c r="J14" s="43">
        <v>366</v>
      </c>
      <c r="K14" s="43">
        <v>0</v>
      </c>
      <c r="L14" s="43">
        <v>0</v>
      </c>
      <c r="M14" s="43">
        <v>335</v>
      </c>
      <c r="N14" s="43">
        <v>427</v>
      </c>
      <c r="O14" s="43">
        <v>424</v>
      </c>
      <c r="P14" s="43">
        <v>450</v>
      </c>
      <c r="Q14" s="43">
        <v>394</v>
      </c>
      <c r="R14" s="43">
        <v>330</v>
      </c>
      <c r="S14" s="43">
        <v>417</v>
      </c>
      <c r="T14" s="43">
        <v>413</v>
      </c>
      <c r="U14" s="43">
        <v>424</v>
      </c>
      <c r="V14" s="43">
        <v>389</v>
      </c>
      <c r="W14" s="43">
        <v>426</v>
      </c>
      <c r="X14" s="43">
        <v>323</v>
      </c>
      <c r="Y14" s="43">
        <v>404</v>
      </c>
      <c r="Z14" s="43">
        <v>261</v>
      </c>
      <c r="AA14" s="43">
        <v>379</v>
      </c>
      <c r="AB14" s="43">
        <v>376</v>
      </c>
      <c r="AC14" s="43">
        <v>356</v>
      </c>
      <c r="AD14" s="43">
        <v>207</v>
      </c>
      <c r="AE14" s="43">
        <v>332</v>
      </c>
      <c r="AF14" s="43">
        <v>379</v>
      </c>
      <c r="AG14" s="43">
        <v>385</v>
      </c>
      <c r="AH14" s="43">
        <v>375</v>
      </c>
      <c r="AI14" s="43">
        <v>391</v>
      </c>
      <c r="AJ14" s="43">
        <v>358</v>
      </c>
      <c r="AK14" s="43">
        <v>331</v>
      </c>
      <c r="AL14" s="43">
        <v>339</v>
      </c>
      <c r="AM14" s="43">
        <v>275</v>
      </c>
      <c r="AN14" s="43">
        <v>357</v>
      </c>
      <c r="AO14" s="43">
        <v>282</v>
      </c>
      <c r="AP14" s="43">
        <v>201</v>
      </c>
      <c r="AQ14" s="43">
        <v>195</v>
      </c>
      <c r="AR14" s="43">
        <v>305</v>
      </c>
      <c r="AS14" s="43">
        <v>243</v>
      </c>
      <c r="AT14" s="43">
        <v>351</v>
      </c>
      <c r="AU14" s="43">
        <v>279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70</v>
      </c>
      <c r="J16" s="26">
        <v>366</v>
      </c>
      <c r="K16" s="26">
        <v>0</v>
      </c>
      <c r="L16" s="26">
        <v>0</v>
      </c>
      <c r="M16" s="26">
        <v>355</v>
      </c>
      <c r="N16" s="26">
        <v>427</v>
      </c>
      <c r="O16" s="26">
        <v>424</v>
      </c>
      <c r="P16" s="26">
        <v>450</v>
      </c>
      <c r="Q16" s="26">
        <v>394</v>
      </c>
      <c r="R16" s="26">
        <v>330</v>
      </c>
      <c r="S16" s="26">
        <v>417</v>
      </c>
      <c r="T16" s="26">
        <v>413</v>
      </c>
      <c r="U16" s="26">
        <v>424</v>
      </c>
      <c r="V16" s="26">
        <v>389</v>
      </c>
      <c r="W16" s="26">
        <v>426</v>
      </c>
      <c r="X16" s="26">
        <v>323</v>
      </c>
      <c r="Y16" s="26">
        <v>404</v>
      </c>
      <c r="Z16" s="26">
        <v>261</v>
      </c>
      <c r="AA16" s="26">
        <v>379</v>
      </c>
      <c r="AB16" s="26">
        <v>376</v>
      </c>
      <c r="AC16" s="26">
        <v>356</v>
      </c>
      <c r="AD16" s="26">
        <v>207</v>
      </c>
      <c r="AE16" s="26">
        <v>332</v>
      </c>
      <c r="AF16" s="26">
        <v>379</v>
      </c>
      <c r="AG16" s="26">
        <v>385</v>
      </c>
      <c r="AH16" s="26">
        <v>375</v>
      </c>
      <c r="AI16" s="26">
        <v>391</v>
      </c>
      <c r="AJ16" s="26">
        <v>358</v>
      </c>
      <c r="AK16" s="26">
        <v>331</v>
      </c>
      <c r="AL16" s="26">
        <v>339</v>
      </c>
      <c r="AM16" s="26">
        <v>275</v>
      </c>
      <c r="AN16" s="26">
        <v>357</v>
      </c>
      <c r="AO16" s="26">
        <v>282</v>
      </c>
      <c r="AP16" s="26">
        <v>201</v>
      </c>
      <c r="AQ16" s="26">
        <v>195</v>
      </c>
      <c r="AR16" s="26">
        <v>305</v>
      </c>
      <c r="AS16" s="26">
        <v>243</v>
      </c>
      <c r="AT16" s="26">
        <v>351</v>
      </c>
      <c r="AU16" s="26">
        <v>279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70</v>
      </c>
      <c r="J17" s="43">
        <v>366</v>
      </c>
      <c r="K17" s="43">
        <v>0</v>
      </c>
      <c r="L17" s="43">
        <v>0</v>
      </c>
      <c r="M17" s="43">
        <v>355</v>
      </c>
      <c r="N17" s="43">
        <v>427</v>
      </c>
      <c r="O17" s="43">
        <v>424</v>
      </c>
      <c r="P17" s="43">
        <v>450</v>
      </c>
      <c r="Q17" s="43">
        <v>394</v>
      </c>
      <c r="R17" s="43">
        <v>330</v>
      </c>
      <c r="S17" s="43">
        <v>417</v>
      </c>
      <c r="T17" s="43">
        <v>413</v>
      </c>
      <c r="U17" s="43">
        <v>424</v>
      </c>
      <c r="V17" s="43">
        <v>389</v>
      </c>
      <c r="W17" s="43">
        <v>426</v>
      </c>
      <c r="X17" s="43">
        <v>323</v>
      </c>
      <c r="Y17" s="43">
        <v>404</v>
      </c>
      <c r="Z17" s="43">
        <v>261</v>
      </c>
      <c r="AA17" s="43">
        <v>379</v>
      </c>
      <c r="AB17" s="43">
        <v>376</v>
      </c>
      <c r="AC17" s="43">
        <v>356</v>
      </c>
      <c r="AD17" s="43">
        <v>207</v>
      </c>
      <c r="AE17" s="43">
        <v>332</v>
      </c>
      <c r="AF17" s="43">
        <v>379</v>
      </c>
      <c r="AG17" s="43">
        <v>385</v>
      </c>
      <c r="AH17" s="43">
        <v>375</v>
      </c>
      <c r="AI17" s="43">
        <v>391</v>
      </c>
      <c r="AJ17" s="43">
        <v>358</v>
      </c>
      <c r="AK17" s="43">
        <v>331</v>
      </c>
      <c r="AL17" s="43">
        <v>339</v>
      </c>
      <c r="AM17" s="43">
        <v>275</v>
      </c>
      <c r="AN17" s="43">
        <v>357</v>
      </c>
      <c r="AO17" s="43">
        <v>282</v>
      </c>
      <c r="AP17" s="43">
        <v>201</v>
      </c>
      <c r="AQ17" s="43">
        <v>195</v>
      </c>
      <c r="AR17" s="43">
        <v>305</v>
      </c>
      <c r="AS17" s="43">
        <v>243</v>
      </c>
      <c r="AT17" s="43">
        <v>351</v>
      </c>
      <c r="AU17" s="43">
        <v>279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103</v>
      </c>
      <c r="J19" s="26">
        <v>291</v>
      </c>
      <c r="K19" s="26">
        <v>0</v>
      </c>
      <c r="L19" s="26">
        <v>0</v>
      </c>
      <c r="M19" s="26">
        <v>232</v>
      </c>
      <c r="N19" s="26">
        <v>421</v>
      </c>
      <c r="O19" s="26">
        <v>505</v>
      </c>
      <c r="P19" s="26">
        <v>514</v>
      </c>
      <c r="Q19" s="26">
        <v>302</v>
      </c>
      <c r="R19" s="26">
        <v>429</v>
      </c>
      <c r="S19" s="26">
        <v>431</v>
      </c>
      <c r="T19" s="26">
        <v>406</v>
      </c>
      <c r="U19" s="26">
        <v>400</v>
      </c>
      <c r="V19" s="26">
        <v>93</v>
      </c>
      <c r="W19" s="26">
        <v>562</v>
      </c>
      <c r="X19" s="26">
        <v>500</v>
      </c>
      <c r="Y19" s="26">
        <v>428</v>
      </c>
      <c r="Z19" s="26">
        <v>217</v>
      </c>
      <c r="AA19" s="26">
        <v>322</v>
      </c>
      <c r="AB19" s="26">
        <v>483</v>
      </c>
      <c r="AC19" s="26">
        <v>281</v>
      </c>
      <c r="AD19" s="26">
        <v>298</v>
      </c>
      <c r="AE19" s="26">
        <v>320</v>
      </c>
      <c r="AF19" s="26">
        <v>372</v>
      </c>
      <c r="AG19" s="26">
        <v>382</v>
      </c>
      <c r="AH19" s="26">
        <v>377</v>
      </c>
      <c r="AI19" s="26">
        <v>212</v>
      </c>
      <c r="AJ19" s="26">
        <v>538</v>
      </c>
      <c r="AK19" s="26">
        <v>344</v>
      </c>
      <c r="AL19" s="26">
        <v>64</v>
      </c>
      <c r="AM19" s="26">
        <v>0</v>
      </c>
      <c r="AN19" s="26">
        <v>410</v>
      </c>
      <c r="AO19" s="26">
        <v>601</v>
      </c>
      <c r="AP19" s="26">
        <v>433</v>
      </c>
      <c r="AQ19" s="26">
        <v>196</v>
      </c>
      <c r="AR19" s="26">
        <v>246</v>
      </c>
      <c r="AS19" s="26">
        <v>315</v>
      </c>
      <c r="AT19" s="26">
        <v>259</v>
      </c>
      <c r="AU19" s="26">
        <v>286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103</v>
      </c>
      <c r="J20" s="43">
        <v>291</v>
      </c>
      <c r="K20" s="43">
        <v>0</v>
      </c>
      <c r="L20" s="43">
        <v>0</v>
      </c>
      <c r="M20" s="43">
        <v>232</v>
      </c>
      <c r="N20" s="43">
        <v>421</v>
      </c>
      <c r="O20" s="43">
        <v>505</v>
      </c>
      <c r="P20" s="43">
        <v>514</v>
      </c>
      <c r="Q20" s="43">
        <v>302</v>
      </c>
      <c r="R20" s="43">
        <v>429</v>
      </c>
      <c r="S20" s="43">
        <v>431</v>
      </c>
      <c r="T20" s="43">
        <v>406</v>
      </c>
      <c r="U20" s="43">
        <v>400</v>
      </c>
      <c r="V20" s="43">
        <v>93</v>
      </c>
      <c r="W20" s="43">
        <v>562</v>
      </c>
      <c r="X20" s="43">
        <v>500</v>
      </c>
      <c r="Y20" s="43">
        <v>428</v>
      </c>
      <c r="Z20" s="43">
        <v>217</v>
      </c>
      <c r="AA20" s="43">
        <v>322</v>
      </c>
      <c r="AB20" s="43">
        <v>483</v>
      </c>
      <c r="AC20" s="43">
        <v>281</v>
      </c>
      <c r="AD20" s="43">
        <v>298</v>
      </c>
      <c r="AE20" s="43">
        <v>320</v>
      </c>
      <c r="AF20" s="43">
        <v>372</v>
      </c>
      <c r="AG20" s="43">
        <v>382</v>
      </c>
      <c r="AH20" s="43">
        <v>377</v>
      </c>
      <c r="AI20" s="43">
        <v>212</v>
      </c>
      <c r="AJ20" s="43">
        <v>538</v>
      </c>
      <c r="AK20" s="43">
        <v>344</v>
      </c>
      <c r="AL20" s="43">
        <v>64</v>
      </c>
      <c r="AM20" s="43">
        <v>0</v>
      </c>
      <c r="AN20" s="43">
        <v>410</v>
      </c>
      <c r="AO20" s="43">
        <v>601</v>
      </c>
      <c r="AP20" s="43">
        <v>433</v>
      </c>
      <c r="AQ20" s="43">
        <v>196</v>
      </c>
      <c r="AR20" s="43">
        <v>246</v>
      </c>
      <c r="AS20" s="43">
        <v>315</v>
      </c>
      <c r="AT20" s="43">
        <v>259</v>
      </c>
      <c r="AU20" s="43">
        <v>286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686</v>
      </c>
      <c r="J22" s="26">
        <v>527</v>
      </c>
      <c r="K22" s="26">
        <v>0</v>
      </c>
      <c r="L22" s="26">
        <v>0</v>
      </c>
      <c r="M22" s="26">
        <v>671</v>
      </c>
      <c r="N22" s="26">
        <v>733</v>
      </c>
      <c r="O22" s="26">
        <v>646</v>
      </c>
      <c r="P22" s="26">
        <v>721</v>
      </c>
      <c r="Q22" s="26">
        <v>581</v>
      </c>
      <c r="R22" s="26">
        <v>587</v>
      </c>
      <c r="S22" s="26">
        <v>676</v>
      </c>
      <c r="T22" s="26">
        <v>672</v>
      </c>
      <c r="U22" s="26">
        <v>658</v>
      </c>
      <c r="V22" s="26">
        <v>340</v>
      </c>
      <c r="W22" s="26">
        <v>728</v>
      </c>
      <c r="X22" s="26">
        <v>929</v>
      </c>
      <c r="Y22" s="26">
        <v>874</v>
      </c>
      <c r="Z22" s="26">
        <v>756</v>
      </c>
      <c r="AA22" s="26">
        <v>681</v>
      </c>
      <c r="AB22" s="26">
        <v>906</v>
      </c>
      <c r="AC22" s="26">
        <v>619</v>
      </c>
      <c r="AD22" s="26">
        <v>658</v>
      </c>
      <c r="AE22" s="26">
        <v>543</v>
      </c>
      <c r="AF22" s="26">
        <v>609</v>
      </c>
      <c r="AG22" s="26">
        <v>648</v>
      </c>
      <c r="AH22" s="26">
        <v>653</v>
      </c>
      <c r="AI22" s="26">
        <v>497</v>
      </c>
      <c r="AJ22" s="26">
        <v>675</v>
      </c>
      <c r="AK22" s="26">
        <v>641</v>
      </c>
      <c r="AL22" s="26">
        <v>333</v>
      </c>
      <c r="AM22" s="26">
        <v>199</v>
      </c>
      <c r="AN22" s="26">
        <v>537</v>
      </c>
      <c r="AO22" s="26">
        <v>847</v>
      </c>
      <c r="AP22" s="26">
        <v>722</v>
      </c>
      <c r="AQ22" s="26">
        <v>462</v>
      </c>
      <c r="AR22" s="26">
        <v>454</v>
      </c>
      <c r="AS22" s="26">
        <v>546</v>
      </c>
      <c r="AT22" s="26">
        <v>503</v>
      </c>
      <c r="AU22" s="26">
        <v>576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686</v>
      </c>
      <c r="J23" s="43">
        <v>527</v>
      </c>
      <c r="K23" s="43">
        <v>0</v>
      </c>
      <c r="L23" s="43">
        <v>0</v>
      </c>
      <c r="M23" s="43">
        <v>671</v>
      </c>
      <c r="N23" s="43">
        <v>733</v>
      </c>
      <c r="O23" s="43">
        <v>646</v>
      </c>
      <c r="P23" s="43">
        <v>721</v>
      </c>
      <c r="Q23" s="43">
        <v>581</v>
      </c>
      <c r="R23" s="43">
        <v>587</v>
      </c>
      <c r="S23" s="43">
        <v>676</v>
      </c>
      <c r="T23" s="43">
        <v>672</v>
      </c>
      <c r="U23" s="43">
        <v>658</v>
      </c>
      <c r="V23" s="43">
        <v>340</v>
      </c>
      <c r="W23" s="43">
        <v>728</v>
      </c>
      <c r="X23" s="43">
        <v>929</v>
      </c>
      <c r="Y23" s="43">
        <v>874</v>
      </c>
      <c r="Z23" s="43">
        <v>756</v>
      </c>
      <c r="AA23" s="43">
        <v>681</v>
      </c>
      <c r="AB23" s="43">
        <v>906</v>
      </c>
      <c r="AC23" s="43">
        <v>619</v>
      </c>
      <c r="AD23" s="43">
        <v>658</v>
      </c>
      <c r="AE23" s="43">
        <v>543</v>
      </c>
      <c r="AF23" s="43">
        <v>609</v>
      </c>
      <c r="AG23" s="43">
        <v>648</v>
      </c>
      <c r="AH23" s="43">
        <v>653</v>
      </c>
      <c r="AI23" s="43">
        <v>497</v>
      </c>
      <c r="AJ23" s="43">
        <v>675</v>
      </c>
      <c r="AK23" s="43">
        <v>641</v>
      </c>
      <c r="AL23" s="43">
        <v>333</v>
      </c>
      <c r="AM23" s="43">
        <v>199</v>
      </c>
      <c r="AN23" s="43">
        <v>537</v>
      </c>
      <c r="AO23" s="43">
        <v>847</v>
      </c>
      <c r="AP23" s="43">
        <v>722</v>
      </c>
      <c r="AQ23" s="43">
        <v>462</v>
      </c>
      <c r="AR23" s="43">
        <v>454</v>
      </c>
      <c r="AS23" s="43">
        <v>546</v>
      </c>
      <c r="AT23" s="43">
        <v>503</v>
      </c>
      <c r="AU23" s="43">
        <v>576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83</v>
      </c>
      <c r="J25" s="26">
        <v>450</v>
      </c>
      <c r="K25" s="26">
        <v>0</v>
      </c>
      <c r="L25" s="26">
        <v>0</v>
      </c>
      <c r="M25" s="26">
        <v>88</v>
      </c>
      <c r="N25" s="26">
        <v>359</v>
      </c>
      <c r="O25" s="26">
        <v>592</v>
      </c>
      <c r="P25" s="26">
        <v>439</v>
      </c>
      <c r="Q25" s="26">
        <v>442</v>
      </c>
      <c r="R25" s="26">
        <v>423</v>
      </c>
      <c r="S25" s="26">
        <v>338</v>
      </c>
      <c r="T25" s="26">
        <v>410</v>
      </c>
      <c r="U25" s="26">
        <v>406</v>
      </c>
      <c r="V25" s="26">
        <v>411</v>
      </c>
      <c r="W25" s="26">
        <v>172</v>
      </c>
      <c r="X25" s="26">
        <v>299</v>
      </c>
      <c r="Y25" s="26">
        <v>483</v>
      </c>
      <c r="Z25" s="26">
        <v>333</v>
      </c>
      <c r="AA25" s="26">
        <v>397</v>
      </c>
      <c r="AB25" s="26">
        <v>257</v>
      </c>
      <c r="AC25" s="26">
        <v>568</v>
      </c>
      <c r="AD25" s="26">
        <v>259</v>
      </c>
      <c r="AE25" s="26">
        <v>432</v>
      </c>
      <c r="AF25" s="26">
        <v>306</v>
      </c>
      <c r="AG25" s="26">
        <v>342</v>
      </c>
      <c r="AH25" s="26">
        <v>372</v>
      </c>
      <c r="AI25" s="26">
        <v>369</v>
      </c>
      <c r="AJ25" s="26">
        <v>359</v>
      </c>
      <c r="AK25" s="26">
        <v>378</v>
      </c>
      <c r="AL25" s="26">
        <v>372</v>
      </c>
      <c r="AM25" s="26">
        <v>134</v>
      </c>
      <c r="AN25" s="26">
        <v>72</v>
      </c>
      <c r="AO25" s="26">
        <v>291</v>
      </c>
      <c r="AP25" s="26">
        <v>557</v>
      </c>
      <c r="AQ25" s="26">
        <v>456</v>
      </c>
      <c r="AR25" s="26">
        <v>254</v>
      </c>
      <c r="AS25" s="26">
        <v>223</v>
      </c>
      <c r="AT25" s="26">
        <v>302</v>
      </c>
      <c r="AU25" s="26">
        <v>213</v>
      </c>
      <c r="AV25" s="109">
        <f>IFERROR(SUM(I25:AU25)/SUM(I26:AU26),0)</f>
        <v>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83</v>
      </c>
      <c r="J26" s="43">
        <v>450</v>
      </c>
      <c r="K26" s="43">
        <v>0</v>
      </c>
      <c r="L26" s="43">
        <v>0</v>
      </c>
      <c r="M26" s="43">
        <v>88</v>
      </c>
      <c r="N26" s="43">
        <v>359</v>
      </c>
      <c r="O26" s="43">
        <v>592</v>
      </c>
      <c r="P26" s="43">
        <v>439</v>
      </c>
      <c r="Q26" s="43">
        <v>442</v>
      </c>
      <c r="R26" s="43">
        <v>423</v>
      </c>
      <c r="S26" s="43">
        <v>338</v>
      </c>
      <c r="T26" s="43">
        <v>410</v>
      </c>
      <c r="U26" s="43">
        <v>406</v>
      </c>
      <c r="V26" s="43">
        <v>411</v>
      </c>
      <c r="W26" s="43">
        <v>172</v>
      </c>
      <c r="X26" s="43">
        <v>299</v>
      </c>
      <c r="Y26" s="43">
        <v>483</v>
      </c>
      <c r="Z26" s="43">
        <v>333</v>
      </c>
      <c r="AA26" s="43">
        <v>397</v>
      </c>
      <c r="AB26" s="43">
        <v>257</v>
      </c>
      <c r="AC26" s="43">
        <v>568</v>
      </c>
      <c r="AD26" s="43">
        <v>259</v>
      </c>
      <c r="AE26" s="43">
        <v>432</v>
      </c>
      <c r="AF26" s="43">
        <v>306</v>
      </c>
      <c r="AG26" s="43">
        <v>342</v>
      </c>
      <c r="AH26" s="43">
        <v>372</v>
      </c>
      <c r="AI26" s="43">
        <v>369</v>
      </c>
      <c r="AJ26" s="43">
        <v>359</v>
      </c>
      <c r="AK26" s="43">
        <v>378</v>
      </c>
      <c r="AL26" s="43">
        <v>372</v>
      </c>
      <c r="AM26" s="43">
        <v>134</v>
      </c>
      <c r="AN26" s="43">
        <v>72</v>
      </c>
      <c r="AO26" s="43">
        <v>291</v>
      </c>
      <c r="AP26" s="43">
        <v>557</v>
      </c>
      <c r="AQ26" s="43">
        <v>456</v>
      </c>
      <c r="AR26" s="43">
        <v>254</v>
      </c>
      <c r="AS26" s="43">
        <v>223</v>
      </c>
      <c r="AT26" s="43">
        <v>302</v>
      </c>
      <c r="AU26" s="43">
        <v>213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G19:G20"/>
    <mergeCell ref="AV19:AV20"/>
    <mergeCell ref="A19:A20"/>
    <mergeCell ref="B19:B20"/>
    <mergeCell ref="C19:C20"/>
    <mergeCell ref="D19:D20"/>
    <mergeCell ref="E19:E20"/>
    <mergeCell ref="F19:F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A12:AV12"/>
    <mergeCell ref="A10:A11"/>
    <mergeCell ref="B10:B11"/>
    <mergeCell ref="C10:C11"/>
    <mergeCell ref="D10:D11"/>
    <mergeCell ref="E10:E11"/>
    <mergeCell ref="A1:AV1"/>
    <mergeCell ref="F2:G2"/>
    <mergeCell ref="A4:AV4"/>
    <mergeCell ref="A5:AV5"/>
    <mergeCell ref="F10:F11"/>
    <mergeCell ref="G10:G11"/>
    <mergeCell ref="AV10:AV11"/>
    <mergeCell ref="A6:A9"/>
    <mergeCell ref="B6:H6"/>
    <mergeCell ref="I6:AU6"/>
    <mergeCell ref="AV6:AV9"/>
    <mergeCell ref="B7:D7"/>
    <mergeCell ref="E7:H7"/>
    <mergeCell ref="I7:AU7"/>
    <mergeCell ref="B8:AU8"/>
    <mergeCell ref="AT2:AV2"/>
    <mergeCell ref="I29:L29"/>
    <mergeCell ref="B34:M34"/>
    <mergeCell ref="B35:G35"/>
    <mergeCell ref="H35:M35"/>
    <mergeCell ref="B36:G37"/>
    <mergeCell ref="H36:M37"/>
  </mergeCells>
  <phoneticPr fontId="29" type="noConversion"/>
  <conditionalFormatting sqref="I21:AU21">
    <cfRule type="colorScale" priority="3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50" priority="18" operator="greaterThan">
      <formula>95%</formula>
    </cfRule>
    <cfRule type="cellIs" dxfId="49" priority="19" operator="greaterThanOrEqual">
      <formula>90%</formula>
    </cfRule>
    <cfRule type="cellIs" dxfId="48" priority="20" operator="lessThan">
      <formula>89.99%</formula>
    </cfRule>
  </conditionalFormatting>
  <conditionalFormatting sqref="AV13">
    <cfRule type="cellIs" dxfId="47" priority="15" operator="greaterThan">
      <formula>95%</formula>
    </cfRule>
    <cfRule type="cellIs" dxfId="46" priority="16" operator="greaterThanOrEqual">
      <formula>90%</formula>
    </cfRule>
    <cfRule type="cellIs" dxfId="45" priority="17" operator="lessThan">
      <formula>89.99%</formula>
    </cfRule>
  </conditionalFormatting>
  <conditionalFormatting sqref="AV16">
    <cfRule type="cellIs" dxfId="44" priority="12" operator="greaterThan">
      <formula>95%</formula>
    </cfRule>
    <cfRule type="cellIs" dxfId="43" priority="13" operator="greaterThanOrEqual">
      <formula>90%</formula>
    </cfRule>
    <cfRule type="cellIs" dxfId="42" priority="14" operator="lessThan">
      <formula>89.99%</formula>
    </cfRule>
  </conditionalFormatting>
  <conditionalFormatting sqref="AV19">
    <cfRule type="cellIs" dxfId="41" priority="9" operator="greaterThan">
      <formula>95%</formula>
    </cfRule>
    <cfRule type="cellIs" dxfId="40" priority="10" operator="greaterThanOrEqual">
      <formula>90%</formula>
    </cfRule>
    <cfRule type="cellIs" dxfId="39" priority="11" operator="lessThan">
      <formula>89.99%</formula>
    </cfRule>
  </conditionalFormatting>
  <conditionalFormatting sqref="AV25">
    <cfRule type="cellIs" dxfId="38" priority="3" operator="greaterThan">
      <formula>95%</formula>
    </cfRule>
    <cfRule type="cellIs" dxfId="37" priority="4" operator="greaterThanOrEqual">
      <formula>90%</formula>
    </cfRule>
    <cfRule type="cellIs" dxfId="36" priority="5" operator="lessThan">
      <formula>89.99%</formula>
    </cfRule>
  </conditionalFormatting>
  <conditionalFormatting sqref="AV22">
    <cfRule type="cellIs" dxfId="35" priority="1" operator="greaterThanOrEqual">
      <formula>100%</formula>
    </cfRule>
    <cfRule type="cellIs" dxfId="34" priority="2" operator="lessThan">
      <formula>99.99%</formula>
    </cfRule>
  </conditionalFormatting>
  <dataValidations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H38"/>
  <sheetViews>
    <sheetView showGridLines="0" topLeftCell="AI1" zoomScale="90" zoomScaleNormal="90" workbookViewId="0">
      <selection activeCell="AT28" sqref="AT28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7" width="10.7109375" style="1" customWidth="1"/>
    <col min="48" max="48" width="22.7109375" style="1" customWidth="1"/>
    <col min="49" max="16384" width="11.42578125" style="1"/>
  </cols>
  <sheetData>
    <row r="1" spans="1:60" ht="40.5" customHeight="1" x14ac:dyDescent="0.2">
      <c r="A1" s="95" t="str">
        <f>'PANEL DE CONTROL DISTRITAL'!A1:L1</f>
        <v>INSTITUTO NACIONAL ELECTORAL
SISTEMA DE GESTIÓN DE LA CALIDAD
BAJA CALIFORNIA SUR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60" ht="33.75" customHeight="1" x14ac:dyDescent="0.2">
      <c r="A2" s="25"/>
      <c r="B2" s="25"/>
      <c r="C2" s="25"/>
      <c r="D2" s="13" t="s">
        <v>50</v>
      </c>
      <c r="E2" s="13">
        <v>2</v>
      </c>
      <c r="F2" s="122" t="s">
        <v>51</v>
      </c>
      <c r="G2" s="122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123" t="str">
        <f>'030153'!AT2</f>
        <v>Fecha de corte 31/08/2023</v>
      </c>
      <c r="AU2" s="123"/>
      <c r="AV2" s="123"/>
      <c r="AW2" s="18"/>
    </row>
    <row r="3" spans="1:60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0" ht="30" customHeight="1" thickTop="1" thickBot="1" x14ac:dyDescent="0.25">
      <c r="A4" s="127" t="s">
        <v>52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9"/>
      <c r="AX4" s="21"/>
    </row>
    <row r="5" spans="1:60" ht="5.25" customHeight="1" thickTop="1" thickBot="1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2"/>
    </row>
    <row r="6" spans="1:60" ht="18" customHeight="1" thickTop="1" thickBot="1" x14ac:dyDescent="0.25">
      <c r="A6" s="124" t="str">
        <f>'PANEL DE CONTROL DISTRITAL'!A6</f>
        <v>Número</v>
      </c>
      <c r="B6" s="125" t="str">
        <f>'PANEL DE CONTROL DISTRITAL'!B6</f>
        <v xml:space="preserve">PROCESOS SUSTANTIVOS E INDICADORES </v>
      </c>
      <c r="C6" s="125"/>
      <c r="D6" s="125"/>
      <c r="E6" s="125"/>
      <c r="F6" s="125"/>
      <c r="G6" s="125"/>
      <c r="H6" s="125"/>
      <c r="I6" s="133" t="s">
        <v>53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26" t="s">
        <v>54</v>
      </c>
    </row>
    <row r="7" spans="1:60" ht="17.25" customHeight="1" thickTop="1" thickBot="1" x14ac:dyDescent="0.25">
      <c r="A7" s="124"/>
      <c r="B7" s="125" t="str">
        <f>'PANEL DE CONTROL DISTRITAL'!B7</f>
        <v>DESCRIPCIÓN</v>
      </c>
      <c r="C7" s="125"/>
      <c r="D7" s="125"/>
      <c r="E7" s="125" t="str">
        <f>'PANEL DE CONTROL DISTRITAL'!E7</f>
        <v>MEDICIÓN</v>
      </c>
      <c r="F7" s="125"/>
      <c r="G7" s="125"/>
      <c r="H7" s="125"/>
      <c r="I7" s="135" t="str">
        <f>'PANEL DE CONTROL DISTRITAL'!A5</f>
        <v>CAMPAÑA ANUAL PERMANENTE 2022-2023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26"/>
    </row>
    <row r="8" spans="1:60" ht="5.25" customHeight="1" thickTop="1" thickBot="1" x14ac:dyDescent="0.25">
      <c r="A8" s="124"/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26"/>
    </row>
    <row r="9" spans="1:60" s="2" customFormat="1" ht="29.25" customHeight="1" thickTop="1" thickBot="1" x14ac:dyDescent="0.25">
      <c r="A9" s="12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2" t="str">
        <f>'PANEL DE CONTROL DISTRITAL'!H8</f>
        <v>Nominativo</v>
      </c>
      <c r="I9" s="31" t="str">
        <f>'030151'!I9</f>
        <v>2022-53</v>
      </c>
      <c r="J9" s="31" t="str">
        <f>'030151'!J9</f>
        <v>2022-54</v>
      </c>
      <c r="K9" s="31" t="str">
        <f>'030151'!K9</f>
        <v>2022-55</v>
      </c>
      <c r="L9" s="31" t="str">
        <f>'030151'!L9</f>
        <v>2023-01</v>
      </c>
      <c r="M9" s="31" t="str">
        <f>'030151'!M9</f>
        <v>2023-02</v>
      </c>
      <c r="N9" s="31" t="str">
        <f>'030151'!N9</f>
        <v>2023-03</v>
      </c>
      <c r="O9" s="31" t="str">
        <f>'030151'!O9</f>
        <v>2023-04</v>
      </c>
      <c r="P9" s="31" t="str">
        <f>'030151'!P9</f>
        <v>2023-05</v>
      </c>
      <c r="Q9" s="31" t="str">
        <f>'030151'!Q9</f>
        <v>2023-06</v>
      </c>
      <c r="R9" s="31" t="str">
        <f>'030151'!R9</f>
        <v>2023-07</v>
      </c>
      <c r="S9" s="31" t="str">
        <f>'030151'!S9</f>
        <v>2023-08</v>
      </c>
      <c r="T9" s="31" t="str">
        <f>'030151'!T9</f>
        <v>2023-09</v>
      </c>
      <c r="U9" s="31" t="str">
        <f>'030151'!U9</f>
        <v>2023-10</v>
      </c>
      <c r="V9" s="31" t="str">
        <f>'030151'!V9</f>
        <v>2023-11</v>
      </c>
      <c r="W9" s="31" t="str">
        <f>'030151'!W9</f>
        <v>2023-12</v>
      </c>
      <c r="X9" s="31" t="str">
        <f>'030151'!X9</f>
        <v>2023-13</v>
      </c>
      <c r="Y9" s="31" t="str">
        <f>'030151'!Y9</f>
        <v>2023-14</v>
      </c>
      <c r="Z9" s="31" t="str">
        <f>'030151'!Z9</f>
        <v>2023-15</v>
      </c>
      <c r="AA9" s="31" t="str">
        <f>'030151'!AA9</f>
        <v>2023-16</v>
      </c>
      <c r="AB9" s="31" t="str">
        <f>'030151'!AB9</f>
        <v>2023-17</v>
      </c>
      <c r="AC9" s="31" t="str">
        <f>'030151'!AC9</f>
        <v>2023-18</v>
      </c>
      <c r="AD9" s="31" t="str">
        <f>'030151'!AD9</f>
        <v>2023-19</v>
      </c>
      <c r="AE9" s="31" t="str">
        <f>'030151'!AE9</f>
        <v>2023-20</v>
      </c>
      <c r="AF9" s="31" t="str">
        <f>'030151'!AF9</f>
        <v>2023-21</v>
      </c>
      <c r="AG9" s="31" t="str">
        <f>'030151'!AG9</f>
        <v>2023-22</v>
      </c>
      <c r="AH9" s="31" t="str">
        <f>'030151'!AH9</f>
        <v>2023-23</v>
      </c>
      <c r="AI9" s="31" t="str">
        <f>'030151'!AI9</f>
        <v>2023-24</v>
      </c>
      <c r="AJ9" s="31" t="str">
        <f>'030151'!AJ9</f>
        <v>2023-25</v>
      </c>
      <c r="AK9" s="31" t="str">
        <f>'030151'!AK9</f>
        <v>2023-26</v>
      </c>
      <c r="AL9" s="31" t="str">
        <f>'030151'!AL9</f>
        <v>2023-27</v>
      </c>
      <c r="AM9" s="31" t="str">
        <f>'030151'!AM9</f>
        <v>2023-28</v>
      </c>
      <c r="AN9" s="31" t="str">
        <f>'030151'!AN9</f>
        <v>2023-29</v>
      </c>
      <c r="AO9" s="31" t="str">
        <f>'030151'!AO9</f>
        <v>2023-30</v>
      </c>
      <c r="AP9" s="31" t="str">
        <f>'030151'!AP9</f>
        <v>2023-31</v>
      </c>
      <c r="AQ9" s="31" t="str">
        <f>'030151'!AQ9</f>
        <v>2023-32</v>
      </c>
      <c r="AR9" s="31" t="str">
        <f>'030151'!AR9</f>
        <v>2023-33</v>
      </c>
      <c r="AS9" s="31" t="str">
        <f>'030151'!AS9</f>
        <v>2023-34</v>
      </c>
      <c r="AT9" s="31" t="str">
        <f>'030151'!AT9</f>
        <v>2023-35</v>
      </c>
      <c r="AU9" s="31" t="str">
        <f>'030151'!AU9</f>
        <v>2023-36</v>
      </c>
      <c r="AV9" s="126"/>
    </row>
    <row r="10" spans="1:60" s="2" customFormat="1" ht="50.1" customHeight="1" thickTop="1" thickBot="1" x14ac:dyDescent="0.25">
      <c r="A10" s="120">
        <f>'PANEL DE CONTROL DISTRITAL'!A9</f>
        <v>1</v>
      </c>
      <c r="B10" s="121" t="str">
        <f>'PANEL DE CONTROL DISTRITAL'!B9</f>
        <v>ENTREVISTA</v>
      </c>
      <c r="C10" s="116" t="str">
        <f>'PANEL DE CONTROL DISTRITAL'!C9</f>
        <v xml:space="preserve"> Auxiliar de Atención Ciudadana</v>
      </c>
      <c r="D10" s="117" t="str">
        <f>'PANEL DE CONTROL DISTRITAL'!D9</f>
        <v>Efectividad de la entrevista =</v>
      </c>
      <c r="E10" s="116" t="str">
        <f>'PANEL DE CONTROL DISTRITAL'!E9</f>
        <v>(Número de trámites aplicados / (Número de fichas requisitadas - Notificaciones de improcedencia de trámite)) x 100</v>
      </c>
      <c r="F10" s="118" t="str">
        <f>'PANEL DE CONTROL DISTRITAL'!F9</f>
        <v>Semanal (remesa)</v>
      </c>
      <c r="G10" s="119">
        <f>'PANEL DE CONTROL DISTRITAL'!G9</f>
        <v>0.9</v>
      </c>
      <c r="H10" s="28" t="str">
        <f>'PANEL DE CONTROL DISTRITAL'!H9</f>
        <v>Número de trámites aplicados</v>
      </c>
      <c r="I10" s="26">
        <v>120</v>
      </c>
      <c r="J10" s="26">
        <v>581</v>
      </c>
      <c r="K10" s="26">
        <v>0</v>
      </c>
      <c r="L10" s="26">
        <v>0</v>
      </c>
      <c r="M10" s="26">
        <v>611</v>
      </c>
      <c r="N10" s="26">
        <v>776</v>
      </c>
      <c r="O10" s="26">
        <v>758</v>
      </c>
      <c r="P10" s="26">
        <v>762</v>
      </c>
      <c r="Q10" s="26">
        <v>689</v>
      </c>
      <c r="R10" s="26">
        <v>610</v>
      </c>
      <c r="S10" s="26">
        <v>746</v>
      </c>
      <c r="T10" s="26">
        <v>751</v>
      </c>
      <c r="U10" s="26">
        <v>731</v>
      </c>
      <c r="V10" s="26">
        <v>684</v>
      </c>
      <c r="W10" s="26">
        <v>741</v>
      </c>
      <c r="X10" s="26">
        <v>561</v>
      </c>
      <c r="Y10" s="26">
        <v>694</v>
      </c>
      <c r="Z10" s="26">
        <v>414</v>
      </c>
      <c r="AA10" s="26">
        <v>701</v>
      </c>
      <c r="AB10" s="26">
        <v>622</v>
      </c>
      <c r="AC10" s="26">
        <v>711</v>
      </c>
      <c r="AD10" s="26">
        <v>440</v>
      </c>
      <c r="AE10" s="26">
        <v>621</v>
      </c>
      <c r="AF10" s="26">
        <v>722</v>
      </c>
      <c r="AG10" s="26">
        <v>687</v>
      </c>
      <c r="AH10" s="26">
        <v>699</v>
      </c>
      <c r="AI10" s="26">
        <v>694</v>
      </c>
      <c r="AJ10" s="26">
        <v>649</v>
      </c>
      <c r="AK10" s="26">
        <v>655</v>
      </c>
      <c r="AL10" s="26">
        <v>585</v>
      </c>
      <c r="AM10" s="26">
        <v>442</v>
      </c>
      <c r="AN10" s="26">
        <v>501</v>
      </c>
      <c r="AO10" s="26">
        <v>593</v>
      </c>
      <c r="AP10" s="26">
        <v>609</v>
      </c>
      <c r="AQ10" s="26">
        <v>596</v>
      </c>
      <c r="AR10" s="26">
        <v>643</v>
      </c>
      <c r="AS10" s="26">
        <v>510</v>
      </c>
      <c r="AT10" s="26">
        <v>707</v>
      </c>
      <c r="AU10" s="26">
        <v>447</v>
      </c>
      <c r="AV10" s="109">
        <f>IFERROR(SUM(I10:AU10)/SUM(I11:AU11),0)</f>
        <v>1</v>
      </c>
    </row>
    <row r="11" spans="1:60" s="2" customFormat="1" ht="50.1" customHeight="1" thickTop="1" thickBot="1" x14ac:dyDescent="0.25">
      <c r="A11" s="120"/>
      <c r="B11" s="121"/>
      <c r="C11" s="116"/>
      <c r="D11" s="117"/>
      <c r="E11" s="116"/>
      <c r="F11" s="118"/>
      <c r="G11" s="119"/>
      <c r="H11" s="28" t="str">
        <f>'PANEL DE CONTROL DISTRITAL'!H10</f>
        <v>Número de fichas requisitadas - Notificaciones de improcedencia de trámite</v>
      </c>
      <c r="I11" s="43">
        <v>120</v>
      </c>
      <c r="J11" s="43">
        <v>581</v>
      </c>
      <c r="K11" s="43">
        <v>0</v>
      </c>
      <c r="L11" s="43">
        <v>0</v>
      </c>
      <c r="M11" s="43">
        <v>611</v>
      </c>
      <c r="N11" s="43">
        <v>776</v>
      </c>
      <c r="O11" s="43">
        <v>758</v>
      </c>
      <c r="P11" s="43">
        <v>762</v>
      </c>
      <c r="Q11" s="43">
        <v>689</v>
      </c>
      <c r="R11" s="43">
        <v>610</v>
      </c>
      <c r="S11" s="43">
        <v>746</v>
      </c>
      <c r="T11" s="43">
        <v>751</v>
      </c>
      <c r="U11" s="43">
        <v>731</v>
      </c>
      <c r="V11" s="43">
        <v>684</v>
      </c>
      <c r="W11" s="43">
        <v>741</v>
      </c>
      <c r="X11" s="43">
        <v>561</v>
      </c>
      <c r="Y11" s="43">
        <v>694</v>
      </c>
      <c r="Z11" s="43">
        <v>414</v>
      </c>
      <c r="AA11" s="43">
        <v>701</v>
      </c>
      <c r="AB11" s="43">
        <v>622</v>
      </c>
      <c r="AC11" s="43">
        <v>711</v>
      </c>
      <c r="AD11" s="43">
        <v>440</v>
      </c>
      <c r="AE11" s="43">
        <v>621</v>
      </c>
      <c r="AF11" s="43">
        <v>722</v>
      </c>
      <c r="AG11" s="43">
        <v>687</v>
      </c>
      <c r="AH11" s="43">
        <v>699</v>
      </c>
      <c r="AI11" s="43">
        <v>694</v>
      </c>
      <c r="AJ11" s="43">
        <v>649</v>
      </c>
      <c r="AK11" s="43">
        <v>655</v>
      </c>
      <c r="AL11" s="43">
        <v>585</v>
      </c>
      <c r="AM11" s="43">
        <v>442</v>
      </c>
      <c r="AN11" s="43">
        <v>501</v>
      </c>
      <c r="AO11" s="43">
        <v>593</v>
      </c>
      <c r="AP11" s="43">
        <v>609</v>
      </c>
      <c r="AQ11" s="43">
        <v>596</v>
      </c>
      <c r="AR11" s="43">
        <v>643</v>
      </c>
      <c r="AS11" s="43">
        <v>510</v>
      </c>
      <c r="AT11" s="43">
        <v>707</v>
      </c>
      <c r="AU11" s="43">
        <v>447</v>
      </c>
      <c r="AV11" s="109"/>
    </row>
    <row r="12" spans="1:60" s="45" customFormat="1" ht="8.1" customHeight="1" thickTop="1" thickBot="1" x14ac:dyDescent="0.2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</row>
    <row r="13" spans="1:60" s="3" customFormat="1" ht="50.1" customHeight="1" thickTop="1" thickBot="1" x14ac:dyDescent="0.25">
      <c r="A13" s="120">
        <f>'PANEL DE CONTROL DISTRITAL'!A12</f>
        <v>2</v>
      </c>
      <c r="B13" s="121" t="str">
        <f>'PANEL DE CONTROL DISTRITAL'!B12</f>
        <v>TRÁMITE</v>
      </c>
      <c r="C13" s="116" t="str">
        <f>'PANEL DE CONTROL DISTRITAL'!C12</f>
        <v>Operador de Equipo Tecnológico</v>
      </c>
      <c r="D13" s="117" t="str">
        <f>'PANEL DE CONTROL DISTRITAL'!D12</f>
        <v>Trámites exitosos efectivos=</v>
      </c>
      <c r="E13" s="116" t="str">
        <f>'PANEL DE CONTROL DISTRITAL'!E12</f>
        <v>(Número de trámites exitosos / Número de trámites aplicados) x 100</v>
      </c>
      <c r="F13" s="118" t="str">
        <f>'PANEL DE CONTROL DISTRITAL'!F12</f>
        <v>Semanal (remesa)</v>
      </c>
      <c r="G13" s="119">
        <f>'PANEL DE CONTROL DISTRITAL'!G12</f>
        <v>0.9</v>
      </c>
      <c r="H13" s="28" t="str">
        <f>'PANEL DE CONTROL DISTRITAL'!H12</f>
        <v>Número de trámites exitosos</v>
      </c>
      <c r="I13" s="26">
        <v>120</v>
      </c>
      <c r="J13" s="26">
        <v>577</v>
      </c>
      <c r="K13" s="26">
        <v>0</v>
      </c>
      <c r="L13" s="26">
        <v>0</v>
      </c>
      <c r="M13" s="26">
        <v>608</v>
      </c>
      <c r="N13" s="26">
        <v>775</v>
      </c>
      <c r="O13" s="26">
        <v>756</v>
      </c>
      <c r="P13" s="26">
        <v>760</v>
      </c>
      <c r="Q13" s="26">
        <v>687</v>
      </c>
      <c r="R13" s="26">
        <v>609</v>
      </c>
      <c r="S13" s="26">
        <v>745</v>
      </c>
      <c r="T13" s="26">
        <v>748</v>
      </c>
      <c r="U13" s="26">
        <v>729</v>
      </c>
      <c r="V13" s="26">
        <v>682</v>
      </c>
      <c r="W13" s="26">
        <v>737</v>
      </c>
      <c r="X13" s="26">
        <v>561</v>
      </c>
      <c r="Y13" s="26">
        <v>693</v>
      </c>
      <c r="Z13" s="26">
        <v>413</v>
      </c>
      <c r="AA13" s="26">
        <v>696</v>
      </c>
      <c r="AB13" s="26">
        <v>619</v>
      </c>
      <c r="AC13" s="26">
        <v>710</v>
      </c>
      <c r="AD13" s="26">
        <v>438</v>
      </c>
      <c r="AE13" s="26">
        <v>618</v>
      </c>
      <c r="AF13" s="26">
        <v>717</v>
      </c>
      <c r="AG13" s="26">
        <v>687</v>
      </c>
      <c r="AH13" s="26">
        <v>695</v>
      </c>
      <c r="AI13" s="26">
        <v>689</v>
      </c>
      <c r="AJ13" s="26">
        <v>647</v>
      </c>
      <c r="AK13" s="26">
        <v>653</v>
      </c>
      <c r="AL13" s="26">
        <v>574</v>
      </c>
      <c r="AM13" s="26">
        <v>440</v>
      </c>
      <c r="AN13" s="26">
        <v>499</v>
      </c>
      <c r="AO13" s="26">
        <v>585</v>
      </c>
      <c r="AP13" s="26">
        <v>605</v>
      </c>
      <c r="AQ13" s="26">
        <v>594</v>
      </c>
      <c r="AR13" s="26">
        <v>642</v>
      </c>
      <c r="AS13" s="26">
        <v>507</v>
      </c>
      <c r="AT13" s="26">
        <v>705</v>
      </c>
      <c r="AU13" s="26">
        <v>445</v>
      </c>
      <c r="AV13" s="109">
        <f>IFERROR(SUM(I13:AU13)/SUM(I14:AU14),0)</f>
        <v>0.99583712761805643</v>
      </c>
    </row>
    <row r="14" spans="1:60" s="3" customFormat="1" ht="50.1" customHeight="1" thickTop="1" thickBot="1" x14ac:dyDescent="0.25">
      <c r="A14" s="120"/>
      <c r="B14" s="121"/>
      <c r="C14" s="116"/>
      <c r="D14" s="117"/>
      <c r="E14" s="116"/>
      <c r="F14" s="118"/>
      <c r="G14" s="119"/>
      <c r="H14" s="28" t="str">
        <f>'PANEL DE CONTROL DISTRITAL'!H13</f>
        <v>Número de trámites aplicados</v>
      </c>
      <c r="I14" s="43">
        <v>120</v>
      </c>
      <c r="J14" s="43">
        <v>581</v>
      </c>
      <c r="K14" s="43">
        <v>0</v>
      </c>
      <c r="L14" s="43">
        <v>0</v>
      </c>
      <c r="M14" s="43">
        <v>611</v>
      </c>
      <c r="N14" s="43">
        <v>776</v>
      </c>
      <c r="O14" s="43">
        <v>758</v>
      </c>
      <c r="P14" s="43">
        <v>762</v>
      </c>
      <c r="Q14" s="43">
        <v>689</v>
      </c>
      <c r="R14" s="43">
        <v>608</v>
      </c>
      <c r="S14" s="43">
        <v>746</v>
      </c>
      <c r="T14" s="43">
        <v>751</v>
      </c>
      <c r="U14" s="43">
        <v>731</v>
      </c>
      <c r="V14" s="43">
        <v>684</v>
      </c>
      <c r="W14" s="43">
        <v>741</v>
      </c>
      <c r="X14" s="43">
        <v>561</v>
      </c>
      <c r="Y14" s="43">
        <v>694</v>
      </c>
      <c r="Z14" s="43">
        <v>414</v>
      </c>
      <c r="AA14" s="43">
        <v>701</v>
      </c>
      <c r="AB14" s="43">
        <v>622</v>
      </c>
      <c r="AC14" s="43">
        <v>711</v>
      </c>
      <c r="AD14" s="43">
        <v>440</v>
      </c>
      <c r="AE14" s="43">
        <v>621</v>
      </c>
      <c r="AF14" s="43">
        <v>722</v>
      </c>
      <c r="AG14" s="43">
        <v>687</v>
      </c>
      <c r="AH14" s="43">
        <v>699</v>
      </c>
      <c r="AI14" s="43">
        <v>694</v>
      </c>
      <c r="AJ14" s="43">
        <v>649</v>
      </c>
      <c r="AK14" s="43">
        <v>655</v>
      </c>
      <c r="AL14" s="43">
        <v>585</v>
      </c>
      <c r="AM14" s="43">
        <v>442</v>
      </c>
      <c r="AN14" s="43">
        <v>501</v>
      </c>
      <c r="AO14" s="43">
        <v>593</v>
      </c>
      <c r="AP14" s="43">
        <v>609</v>
      </c>
      <c r="AQ14" s="43">
        <v>596</v>
      </c>
      <c r="AR14" s="43">
        <v>643</v>
      </c>
      <c r="AS14" s="43">
        <v>510</v>
      </c>
      <c r="AT14" s="43">
        <v>707</v>
      </c>
      <c r="AU14" s="43">
        <v>447</v>
      </c>
      <c r="AV14" s="109"/>
    </row>
    <row r="15" spans="1:60" s="45" customFormat="1" ht="8.1" customHeight="1" thickTop="1" thickBot="1" x14ac:dyDescent="0.2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</row>
    <row r="16" spans="1:60" s="3" customFormat="1" ht="50.1" customHeight="1" thickTop="1" thickBot="1" x14ac:dyDescent="0.25">
      <c r="A16" s="120">
        <f>'PANEL DE CONTROL DISTRITAL'!A15</f>
        <v>3</v>
      </c>
      <c r="B16" s="121" t="str">
        <f>'PANEL DE CONTROL DISTRITAL'!B15</f>
        <v>TRANSFERENCIA</v>
      </c>
      <c r="C16" s="116" t="str">
        <f>'PANEL DE CONTROL DISTRITAL'!C15</f>
        <v>Responsable de Módulo</v>
      </c>
      <c r="D16" s="117" t="str">
        <f>'PANEL DE CONTROL DISTRITAL'!D15</f>
        <v xml:space="preserve">Transacciones exitosas = </v>
      </c>
      <c r="E16" s="116" t="str">
        <f>'PANEL DE CONTROL DISTRITAL'!E15</f>
        <v>(Número de Archivos de Transacción aceptados /Total de Archivos de Transacción procesados) x100</v>
      </c>
      <c r="F16" s="118" t="str">
        <f>'PANEL DE CONTROL DISTRITAL'!F15</f>
        <v>Semanal (remesa)</v>
      </c>
      <c r="G16" s="119">
        <f>'PANEL DE CONTROL DISTRITAL'!G15</f>
        <v>0.9</v>
      </c>
      <c r="H16" s="28" t="str">
        <f>'PANEL DE CONTROL DISTRITAL'!H15</f>
        <v>Número de Archivos de Transacción aceptados</v>
      </c>
      <c r="I16" s="26">
        <v>120</v>
      </c>
      <c r="J16" s="26">
        <v>581</v>
      </c>
      <c r="K16" s="26">
        <v>0</v>
      </c>
      <c r="L16" s="26">
        <v>0</v>
      </c>
      <c r="M16" s="26">
        <v>611</v>
      </c>
      <c r="N16" s="26">
        <v>776</v>
      </c>
      <c r="O16" s="26">
        <v>758</v>
      </c>
      <c r="P16" s="26">
        <v>762</v>
      </c>
      <c r="Q16" s="26">
        <v>689</v>
      </c>
      <c r="R16" s="26">
        <v>610</v>
      </c>
      <c r="S16" s="26">
        <v>746</v>
      </c>
      <c r="T16" s="26">
        <v>751</v>
      </c>
      <c r="U16" s="26">
        <v>731</v>
      </c>
      <c r="V16" s="26">
        <v>684</v>
      </c>
      <c r="W16" s="26">
        <v>741</v>
      </c>
      <c r="X16" s="26">
        <v>561</v>
      </c>
      <c r="Y16" s="26">
        <v>694</v>
      </c>
      <c r="Z16" s="26">
        <v>414</v>
      </c>
      <c r="AA16" s="26">
        <v>701</v>
      </c>
      <c r="AB16" s="26">
        <v>622</v>
      </c>
      <c r="AC16" s="26">
        <v>711</v>
      </c>
      <c r="AD16" s="26">
        <v>440</v>
      </c>
      <c r="AE16" s="26">
        <v>621</v>
      </c>
      <c r="AF16" s="26">
        <v>722</v>
      </c>
      <c r="AG16" s="26">
        <v>687</v>
      </c>
      <c r="AH16" s="26">
        <v>699</v>
      </c>
      <c r="AI16" s="26">
        <v>694</v>
      </c>
      <c r="AJ16" s="26">
        <v>649</v>
      </c>
      <c r="AK16" s="26">
        <v>655</v>
      </c>
      <c r="AL16" s="26">
        <v>585</v>
      </c>
      <c r="AM16" s="26">
        <v>442</v>
      </c>
      <c r="AN16" s="26">
        <v>501</v>
      </c>
      <c r="AO16" s="26">
        <v>593</v>
      </c>
      <c r="AP16" s="26">
        <v>609</v>
      </c>
      <c r="AQ16" s="26">
        <v>596</v>
      </c>
      <c r="AR16" s="26">
        <v>643</v>
      </c>
      <c r="AS16" s="26">
        <v>510</v>
      </c>
      <c r="AT16" s="26">
        <v>707</v>
      </c>
      <c r="AU16" s="26">
        <v>447</v>
      </c>
      <c r="AV16" s="109">
        <f>IFERROR(SUM(I16:AU16)/SUM(I17:AU17),0)</f>
        <v>1</v>
      </c>
    </row>
    <row r="17" spans="1:60" s="3" customFormat="1" ht="50.1" customHeight="1" thickTop="1" thickBot="1" x14ac:dyDescent="0.25">
      <c r="A17" s="120"/>
      <c r="B17" s="121"/>
      <c r="C17" s="116"/>
      <c r="D17" s="117"/>
      <c r="E17" s="116"/>
      <c r="F17" s="118"/>
      <c r="G17" s="119"/>
      <c r="H17" s="28" t="str">
        <f>'PANEL DE CONTROL DISTRITAL'!H16</f>
        <v>Total de Archivos de Transacción procesados</v>
      </c>
      <c r="I17" s="43">
        <v>120</v>
      </c>
      <c r="J17" s="43">
        <v>581</v>
      </c>
      <c r="K17" s="43">
        <v>0</v>
      </c>
      <c r="L17" s="43">
        <v>0</v>
      </c>
      <c r="M17" s="43">
        <v>611</v>
      </c>
      <c r="N17" s="43">
        <v>776</v>
      </c>
      <c r="O17" s="43">
        <v>758</v>
      </c>
      <c r="P17" s="43">
        <v>762</v>
      </c>
      <c r="Q17" s="43">
        <v>689</v>
      </c>
      <c r="R17" s="43">
        <v>610</v>
      </c>
      <c r="S17" s="43">
        <v>746</v>
      </c>
      <c r="T17" s="43">
        <v>751</v>
      </c>
      <c r="U17" s="43">
        <v>731</v>
      </c>
      <c r="V17" s="43">
        <v>684</v>
      </c>
      <c r="W17" s="43">
        <v>741</v>
      </c>
      <c r="X17" s="43">
        <v>561</v>
      </c>
      <c r="Y17" s="43">
        <v>694</v>
      </c>
      <c r="Z17" s="43">
        <v>414</v>
      </c>
      <c r="AA17" s="43">
        <v>701</v>
      </c>
      <c r="AB17" s="43">
        <v>622</v>
      </c>
      <c r="AC17" s="43">
        <v>711</v>
      </c>
      <c r="AD17" s="43">
        <v>440</v>
      </c>
      <c r="AE17" s="43">
        <v>621</v>
      </c>
      <c r="AF17" s="43">
        <v>722</v>
      </c>
      <c r="AG17" s="43">
        <v>687</v>
      </c>
      <c r="AH17" s="43">
        <v>699</v>
      </c>
      <c r="AI17" s="43">
        <v>694</v>
      </c>
      <c r="AJ17" s="43">
        <v>649</v>
      </c>
      <c r="AK17" s="43">
        <v>655</v>
      </c>
      <c r="AL17" s="43">
        <v>585</v>
      </c>
      <c r="AM17" s="43">
        <v>442</v>
      </c>
      <c r="AN17" s="43">
        <v>501</v>
      </c>
      <c r="AO17" s="43">
        <v>593</v>
      </c>
      <c r="AP17" s="43">
        <v>609</v>
      </c>
      <c r="AQ17" s="43">
        <v>596</v>
      </c>
      <c r="AR17" s="43">
        <v>643</v>
      </c>
      <c r="AS17" s="43">
        <v>510</v>
      </c>
      <c r="AT17" s="43">
        <v>707</v>
      </c>
      <c r="AU17" s="43">
        <v>447</v>
      </c>
      <c r="AV17" s="109"/>
    </row>
    <row r="18" spans="1:60" s="45" customFormat="1" ht="8.1" customHeight="1" thickTop="1" thickBot="1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</row>
    <row r="19" spans="1:60" s="3" customFormat="1" ht="50.1" customHeight="1" thickTop="1" thickBot="1" x14ac:dyDescent="0.25">
      <c r="A19" s="120">
        <f>'PANEL DE CONTROL DISTRITAL'!A18</f>
        <v>4</v>
      </c>
      <c r="B19" s="121" t="str">
        <f>'PANEL DE CONTROL DISTRITAL'!B18</f>
        <v>CONCILIACIÓN</v>
      </c>
      <c r="C19" s="116" t="str">
        <f>'PANEL DE CONTROL DISTRITAL'!C18</f>
        <v>Responsable de Módulo</v>
      </c>
      <c r="D19" s="117" t="str">
        <f>'PANEL DE CONTROL DISTRITAL'!D18</f>
        <v xml:space="preserve">Credenciales disponibles para entrega = </v>
      </c>
      <c r="E19" s="116" t="str">
        <f>'PANEL DE CONTROL DISTRITAL'!E18</f>
        <v>((Credenciales recibidas - Credenciales inconsistentes) / Credenciales recibidas) x 100</v>
      </c>
      <c r="F19" s="118" t="str">
        <f>'PANEL DE CONTROL DISTRITAL'!F18</f>
        <v>Semanal (remesa)</v>
      </c>
      <c r="G19" s="119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128</v>
      </c>
      <c r="J19" s="26">
        <v>476</v>
      </c>
      <c r="K19" s="26">
        <v>0</v>
      </c>
      <c r="L19" s="26">
        <v>0</v>
      </c>
      <c r="M19" s="26">
        <v>387</v>
      </c>
      <c r="N19" s="26">
        <v>458</v>
      </c>
      <c r="O19" s="26">
        <v>1187</v>
      </c>
      <c r="P19" s="26">
        <v>913</v>
      </c>
      <c r="Q19" s="26">
        <v>490</v>
      </c>
      <c r="R19" s="26">
        <v>779</v>
      </c>
      <c r="S19" s="26">
        <v>784</v>
      </c>
      <c r="T19" s="26">
        <v>717</v>
      </c>
      <c r="U19" s="26">
        <v>754</v>
      </c>
      <c r="V19" s="26">
        <v>133</v>
      </c>
      <c r="W19" s="26">
        <v>996</v>
      </c>
      <c r="X19" s="26">
        <v>837</v>
      </c>
      <c r="Y19" s="26">
        <v>727</v>
      </c>
      <c r="Z19" s="26">
        <v>396</v>
      </c>
      <c r="AA19" s="26">
        <v>532</v>
      </c>
      <c r="AB19" s="26">
        <v>839</v>
      </c>
      <c r="AC19" s="26">
        <v>528</v>
      </c>
      <c r="AD19" s="26">
        <v>554</v>
      </c>
      <c r="AE19" s="26">
        <v>691</v>
      </c>
      <c r="AF19" s="26">
        <v>655</v>
      </c>
      <c r="AG19" s="26">
        <v>730</v>
      </c>
      <c r="AH19" s="26">
        <v>671</v>
      </c>
      <c r="AI19" s="26">
        <v>390</v>
      </c>
      <c r="AJ19" s="26">
        <v>976</v>
      </c>
      <c r="AK19" s="26">
        <v>671</v>
      </c>
      <c r="AL19" s="26">
        <v>115</v>
      </c>
      <c r="AM19" s="26">
        <v>0</v>
      </c>
      <c r="AN19" s="26">
        <v>720</v>
      </c>
      <c r="AO19" s="26">
        <v>1008</v>
      </c>
      <c r="AP19" s="26">
        <v>854</v>
      </c>
      <c r="AQ19" s="26">
        <v>601</v>
      </c>
      <c r="AR19" s="26">
        <v>616</v>
      </c>
      <c r="AS19" s="26">
        <v>686</v>
      </c>
      <c r="AT19" s="26">
        <v>519</v>
      </c>
      <c r="AU19" s="26">
        <v>534</v>
      </c>
      <c r="AV19" s="109">
        <f>IFERROR(SUM(I19:AU19)/SUM(I20:AU20),0)</f>
        <v>1</v>
      </c>
    </row>
    <row r="20" spans="1:60" s="3" customFormat="1" ht="50.1" customHeight="1" thickTop="1" thickBot="1" x14ac:dyDescent="0.25">
      <c r="A20" s="120"/>
      <c r="B20" s="121"/>
      <c r="C20" s="116"/>
      <c r="D20" s="117"/>
      <c r="E20" s="116"/>
      <c r="F20" s="118"/>
      <c r="G20" s="119"/>
      <c r="H20" s="28" t="str">
        <f>'PANEL DE CONTROL DISTRITAL'!H19</f>
        <v xml:space="preserve">Credenciales recibidas </v>
      </c>
      <c r="I20" s="43">
        <v>128</v>
      </c>
      <c r="J20" s="43">
        <v>476</v>
      </c>
      <c r="K20" s="43">
        <v>0</v>
      </c>
      <c r="L20" s="43">
        <v>0</v>
      </c>
      <c r="M20" s="43">
        <v>387</v>
      </c>
      <c r="N20" s="43">
        <v>458</v>
      </c>
      <c r="O20" s="43">
        <v>1187</v>
      </c>
      <c r="P20" s="43">
        <v>913</v>
      </c>
      <c r="Q20" s="43">
        <v>490</v>
      </c>
      <c r="R20" s="43">
        <v>779</v>
      </c>
      <c r="S20" s="43">
        <v>784</v>
      </c>
      <c r="T20" s="43">
        <v>717</v>
      </c>
      <c r="U20" s="43">
        <v>754</v>
      </c>
      <c r="V20" s="43">
        <v>133</v>
      </c>
      <c r="W20" s="43">
        <v>996</v>
      </c>
      <c r="X20" s="43">
        <v>837</v>
      </c>
      <c r="Y20" s="43">
        <v>727</v>
      </c>
      <c r="Z20" s="43">
        <v>396</v>
      </c>
      <c r="AA20" s="43">
        <v>532</v>
      </c>
      <c r="AB20" s="43">
        <v>839</v>
      </c>
      <c r="AC20" s="43">
        <v>528</v>
      </c>
      <c r="AD20" s="43">
        <v>554</v>
      </c>
      <c r="AE20" s="43">
        <v>691</v>
      </c>
      <c r="AF20" s="43">
        <v>655</v>
      </c>
      <c r="AG20" s="43">
        <v>730</v>
      </c>
      <c r="AH20" s="43">
        <v>671</v>
      </c>
      <c r="AI20" s="43">
        <v>390</v>
      </c>
      <c r="AJ20" s="43">
        <v>976</v>
      </c>
      <c r="AK20" s="43">
        <v>671</v>
      </c>
      <c r="AL20" s="43">
        <v>115</v>
      </c>
      <c r="AM20" s="43">
        <v>0</v>
      </c>
      <c r="AN20" s="43">
        <v>720</v>
      </c>
      <c r="AO20" s="43">
        <v>1008</v>
      </c>
      <c r="AP20" s="43">
        <v>854</v>
      </c>
      <c r="AQ20" s="43">
        <v>601</v>
      </c>
      <c r="AR20" s="43">
        <v>616</v>
      </c>
      <c r="AS20" s="43">
        <v>686</v>
      </c>
      <c r="AT20" s="43">
        <v>519</v>
      </c>
      <c r="AU20" s="43">
        <v>534</v>
      </c>
      <c r="AV20" s="109"/>
    </row>
    <row r="21" spans="1:60" s="45" customFormat="1" ht="8.1" customHeight="1" thickTop="1" thickBot="1" x14ac:dyDescent="0.25">
      <c r="A21" s="46"/>
      <c r="B21" s="47"/>
      <c r="C21" s="48"/>
      <c r="D21" s="49"/>
      <c r="E21" s="48"/>
      <c r="F21" s="50"/>
      <c r="G21" s="51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3" customFormat="1" ht="50.1" customHeight="1" thickTop="1" thickBot="1" x14ac:dyDescent="0.25">
      <c r="A22" s="120">
        <f>'PANEL DE CONTROL DISTRITAL'!A21</f>
        <v>5</v>
      </c>
      <c r="B22" s="121" t="str">
        <f>'PANEL DE CONTROL DISTRITAL'!B21</f>
        <v>CONCILIACIÓN</v>
      </c>
      <c r="C22" s="116" t="str">
        <f>'PANEL DE CONTROL DISTRITAL'!C21</f>
        <v>Responsable de Módulo</v>
      </c>
      <c r="D22" s="117" t="str">
        <f>'PANEL DE CONTROL DISTRITAL'!D21</f>
        <v xml:space="preserve">Credenciales disponibles para entrega = </v>
      </c>
      <c r="E22" s="116" t="str">
        <f>'PANEL DE CONTROL DISTRITAL'!E21</f>
        <v>(Credenciales en resguardo / Credenciales totales en SIIRFE disponibles para entrega) x 100</v>
      </c>
      <c r="F22" s="118" t="str">
        <f>'PANEL DE CONTROL DISTRITAL'!F21</f>
        <v>Semanal (remesa)</v>
      </c>
      <c r="G22" s="119">
        <f>'PANEL DE CONTROL DISTRITAL'!G21</f>
        <v>1</v>
      </c>
      <c r="H22" s="28" t="str">
        <f>'PANEL DE CONTROL DISTRITAL'!H21</f>
        <v>Credenciales en resguardo</v>
      </c>
      <c r="I22" s="26">
        <v>1039</v>
      </c>
      <c r="J22" s="26">
        <v>877</v>
      </c>
      <c r="K22" s="26">
        <v>0</v>
      </c>
      <c r="L22" s="26">
        <v>0</v>
      </c>
      <c r="M22" s="26">
        <v>727</v>
      </c>
      <c r="N22" s="26">
        <v>590</v>
      </c>
      <c r="O22" s="26">
        <v>1023</v>
      </c>
      <c r="P22" s="26">
        <v>1220</v>
      </c>
      <c r="Q22" s="26">
        <v>919</v>
      </c>
      <c r="R22" s="26">
        <v>1008</v>
      </c>
      <c r="S22" s="26">
        <v>1162</v>
      </c>
      <c r="T22" s="26">
        <v>1135</v>
      </c>
      <c r="U22" s="26">
        <v>1152</v>
      </c>
      <c r="V22" s="26">
        <v>559</v>
      </c>
      <c r="W22" s="26">
        <v>1282</v>
      </c>
      <c r="X22" s="26">
        <v>1185</v>
      </c>
      <c r="Y22" s="26">
        <v>1184</v>
      </c>
      <c r="Z22" s="26">
        <v>1110</v>
      </c>
      <c r="AA22" s="26">
        <v>955</v>
      </c>
      <c r="AB22" s="26">
        <v>1416</v>
      </c>
      <c r="AC22" s="26">
        <v>1066</v>
      </c>
      <c r="AD22" s="26">
        <v>1072</v>
      </c>
      <c r="AE22" s="26">
        <v>1013</v>
      </c>
      <c r="AF22" s="26">
        <v>1108</v>
      </c>
      <c r="AG22" s="26">
        <v>1191</v>
      </c>
      <c r="AH22" s="26">
        <v>1130</v>
      </c>
      <c r="AI22" s="26">
        <v>894</v>
      </c>
      <c r="AJ22" s="26">
        <v>1257</v>
      </c>
      <c r="AK22" s="26">
        <v>1210</v>
      </c>
      <c r="AL22" s="26">
        <v>636</v>
      </c>
      <c r="AM22" s="26">
        <v>394</v>
      </c>
      <c r="AN22" s="26">
        <v>1010</v>
      </c>
      <c r="AO22" s="26">
        <v>1502</v>
      </c>
      <c r="AP22" s="26">
        <v>1247</v>
      </c>
      <c r="AQ22" s="26">
        <v>1132</v>
      </c>
      <c r="AR22" s="26">
        <v>1102</v>
      </c>
      <c r="AS22" s="26">
        <v>1296</v>
      </c>
      <c r="AT22" s="26">
        <v>1053</v>
      </c>
      <c r="AU22" s="26">
        <v>1158</v>
      </c>
      <c r="AV22" s="109">
        <f>IFERROR(SUM(I22:AU22)/SUM(I23:AU23),0)</f>
        <v>1</v>
      </c>
    </row>
    <row r="23" spans="1:60" s="3" customFormat="1" ht="50.1" customHeight="1" thickTop="1" thickBot="1" x14ac:dyDescent="0.25">
      <c r="A23" s="120"/>
      <c r="B23" s="121"/>
      <c r="C23" s="116"/>
      <c r="D23" s="117"/>
      <c r="E23" s="116"/>
      <c r="F23" s="118"/>
      <c r="G23" s="119"/>
      <c r="H23" s="28" t="str">
        <f>'PANEL DE CONTROL DISTRITAL'!H22</f>
        <v>Credenciales totales en SIIRFE disponibles para entrega</v>
      </c>
      <c r="I23" s="43">
        <v>1039</v>
      </c>
      <c r="J23" s="43">
        <v>877</v>
      </c>
      <c r="K23" s="43">
        <v>0</v>
      </c>
      <c r="L23" s="43">
        <v>0</v>
      </c>
      <c r="M23" s="43">
        <v>727</v>
      </c>
      <c r="N23" s="43">
        <v>590</v>
      </c>
      <c r="O23" s="43">
        <v>1023</v>
      </c>
      <c r="P23" s="43">
        <v>1220</v>
      </c>
      <c r="Q23" s="43">
        <v>919</v>
      </c>
      <c r="R23" s="43">
        <v>1008</v>
      </c>
      <c r="S23" s="43">
        <v>1162</v>
      </c>
      <c r="T23" s="43">
        <v>1135</v>
      </c>
      <c r="U23" s="43">
        <v>1152</v>
      </c>
      <c r="V23" s="43">
        <v>559</v>
      </c>
      <c r="W23" s="43">
        <v>1282</v>
      </c>
      <c r="X23" s="43">
        <v>1185</v>
      </c>
      <c r="Y23" s="43">
        <v>1184</v>
      </c>
      <c r="Z23" s="43">
        <v>1110</v>
      </c>
      <c r="AA23" s="43">
        <v>955</v>
      </c>
      <c r="AB23" s="43">
        <v>1416</v>
      </c>
      <c r="AC23" s="43">
        <v>1066</v>
      </c>
      <c r="AD23" s="43">
        <v>1072</v>
      </c>
      <c r="AE23" s="43">
        <v>1013</v>
      </c>
      <c r="AF23" s="43">
        <v>1108</v>
      </c>
      <c r="AG23" s="43">
        <v>1191</v>
      </c>
      <c r="AH23" s="43">
        <v>1130</v>
      </c>
      <c r="AI23" s="43">
        <v>894</v>
      </c>
      <c r="AJ23" s="43">
        <v>1257</v>
      </c>
      <c r="AK23" s="43">
        <v>1210</v>
      </c>
      <c r="AL23" s="43">
        <v>636</v>
      </c>
      <c r="AM23" s="43">
        <v>394</v>
      </c>
      <c r="AN23" s="43">
        <v>1010</v>
      </c>
      <c r="AO23" s="43">
        <v>1502</v>
      </c>
      <c r="AP23" s="43">
        <v>1247</v>
      </c>
      <c r="AQ23" s="43">
        <v>1132</v>
      </c>
      <c r="AR23" s="43">
        <v>1102</v>
      </c>
      <c r="AS23" s="43">
        <v>1296</v>
      </c>
      <c r="AT23" s="43">
        <v>1053</v>
      </c>
      <c r="AU23" s="43">
        <v>1158</v>
      </c>
      <c r="AV23" s="109"/>
    </row>
    <row r="24" spans="1:60" s="4" customFormat="1" ht="16.5" thickTop="1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60" ht="50.1" customHeight="1" thickTop="1" thickBot="1" x14ac:dyDescent="0.25">
      <c r="A25" s="120">
        <f>'PANEL DE CONTROL DISTRITAL'!A24</f>
        <v>6</v>
      </c>
      <c r="B25" s="121" t="str">
        <f>'PANEL DE CONTROL DISTRITAL'!B24</f>
        <v>ENTREGA</v>
      </c>
      <c r="C25" s="116" t="str">
        <f>'PANEL DE CONTROL DISTRITAL'!C24</f>
        <v>Operador de Equipo Tecnológico</v>
      </c>
      <c r="D25" s="117" t="str">
        <f>'PANEL DE CONTROL DISTRITAL'!D24</f>
        <v xml:space="preserve">Efectividad de entrega de CPV en MAC = </v>
      </c>
      <c r="E25" s="116" t="str">
        <f>'PANEL DE CONTROL DISTRITAL'!E24</f>
        <v>(Total de credenciales entregadas / Total de credenciales solicitadas) x 100</v>
      </c>
      <c r="F25" s="118" t="str">
        <f>'PANEL DE CONTROL DISTRITAL'!F24</f>
        <v>Semanal (remesa)</v>
      </c>
      <c r="G25" s="119">
        <f>'PANEL DE CONTROL DISTRITAL'!G24</f>
        <v>0.9</v>
      </c>
      <c r="H25" s="28" t="str">
        <f>'PANEL DE CONTROL DISTRITAL'!H24</f>
        <v xml:space="preserve">Total de credenciales entregadas </v>
      </c>
      <c r="I25" s="26">
        <v>137</v>
      </c>
      <c r="J25" s="26">
        <v>638</v>
      </c>
      <c r="K25" s="26">
        <v>0</v>
      </c>
      <c r="L25" s="26">
        <v>0</v>
      </c>
      <c r="M25" s="26">
        <v>537</v>
      </c>
      <c r="N25" s="26">
        <v>595</v>
      </c>
      <c r="O25" s="26">
        <v>754</v>
      </c>
      <c r="P25" s="26">
        <v>716</v>
      </c>
      <c r="Q25" s="26">
        <v>791</v>
      </c>
      <c r="R25" s="26">
        <v>690</v>
      </c>
      <c r="S25" s="26">
        <v>622</v>
      </c>
      <c r="T25" s="26">
        <v>744</v>
      </c>
      <c r="U25" s="26">
        <v>716</v>
      </c>
      <c r="V25" s="26">
        <v>726</v>
      </c>
      <c r="W25" s="26">
        <v>270</v>
      </c>
      <c r="X25" s="26">
        <v>934</v>
      </c>
      <c r="Y25" s="26">
        <v>728</v>
      </c>
      <c r="Z25" s="26">
        <v>463</v>
      </c>
      <c r="AA25" s="26">
        <v>687</v>
      </c>
      <c r="AB25" s="26">
        <v>376</v>
      </c>
      <c r="AC25" s="26">
        <v>878</v>
      </c>
      <c r="AD25" s="26">
        <v>548</v>
      </c>
      <c r="AE25" s="26">
        <v>744</v>
      </c>
      <c r="AF25" s="26">
        <v>560</v>
      </c>
      <c r="AG25" s="26">
        <v>647</v>
      </c>
      <c r="AH25" s="26">
        <v>732</v>
      </c>
      <c r="AI25" s="26">
        <v>628</v>
      </c>
      <c r="AJ25" s="26">
        <v>718</v>
      </c>
      <c r="AK25" s="26">
        <v>718</v>
      </c>
      <c r="AL25" s="26">
        <v>689</v>
      </c>
      <c r="AM25" s="26">
        <v>242</v>
      </c>
      <c r="AN25" s="26">
        <v>104</v>
      </c>
      <c r="AO25" s="26">
        <v>516</v>
      </c>
      <c r="AP25" s="26">
        <v>1098</v>
      </c>
      <c r="AQ25" s="26">
        <v>716</v>
      </c>
      <c r="AR25" s="26">
        <v>646</v>
      </c>
      <c r="AS25" s="26">
        <v>492</v>
      </c>
      <c r="AT25" s="26">
        <v>762</v>
      </c>
      <c r="AU25" s="26">
        <v>429</v>
      </c>
      <c r="AV25" s="109">
        <f>IFERROR(SUM(I25:AU25)/SUM(I26:AU26),0)</f>
        <v>0.99995650661099511</v>
      </c>
    </row>
    <row r="26" spans="1:60" ht="50.1" customHeight="1" thickTop="1" thickBot="1" x14ac:dyDescent="0.25">
      <c r="A26" s="120"/>
      <c r="B26" s="121"/>
      <c r="C26" s="116"/>
      <c r="D26" s="117"/>
      <c r="E26" s="116"/>
      <c r="F26" s="118"/>
      <c r="G26" s="119"/>
      <c r="H26" s="28" t="str">
        <f>'PANEL DE CONTROL DISTRITAL'!H25</f>
        <v xml:space="preserve"> Total de credenciales solicitadas</v>
      </c>
      <c r="I26" s="43">
        <v>137</v>
      </c>
      <c r="J26" s="43">
        <v>638</v>
      </c>
      <c r="K26" s="43">
        <v>0</v>
      </c>
      <c r="L26" s="43">
        <v>0</v>
      </c>
      <c r="M26" s="43">
        <v>537</v>
      </c>
      <c r="N26" s="43">
        <v>595</v>
      </c>
      <c r="O26" s="43">
        <v>754</v>
      </c>
      <c r="P26" s="43">
        <v>716</v>
      </c>
      <c r="Q26" s="43">
        <v>791</v>
      </c>
      <c r="R26" s="43">
        <v>690</v>
      </c>
      <c r="S26" s="43">
        <v>622</v>
      </c>
      <c r="T26" s="43">
        <v>744</v>
      </c>
      <c r="U26" s="43">
        <v>716</v>
      </c>
      <c r="V26" s="43">
        <v>726</v>
      </c>
      <c r="W26" s="43">
        <v>270</v>
      </c>
      <c r="X26" s="43">
        <v>934</v>
      </c>
      <c r="Y26" s="43">
        <v>728</v>
      </c>
      <c r="Z26" s="43">
        <v>463</v>
      </c>
      <c r="AA26" s="43">
        <v>687</v>
      </c>
      <c r="AB26" s="43">
        <v>376</v>
      </c>
      <c r="AC26" s="43">
        <v>878</v>
      </c>
      <c r="AD26" s="43">
        <v>548</v>
      </c>
      <c r="AE26" s="43">
        <v>744</v>
      </c>
      <c r="AF26" s="43">
        <v>560</v>
      </c>
      <c r="AG26" s="43">
        <v>648</v>
      </c>
      <c r="AH26" s="43">
        <v>732</v>
      </c>
      <c r="AI26" s="43">
        <v>628</v>
      </c>
      <c r="AJ26" s="43">
        <v>718</v>
      </c>
      <c r="AK26" s="43">
        <v>718</v>
      </c>
      <c r="AL26" s="43">
        <v>689</v>
      </c>
      <c r="AM26" s="43">
        <v>242</v>
      </c>
      <c r="AN26" s="43">
        <v>104</v>
      </c>
      <c r="AO26" s="43">
        <v>516</v>
      </c>
      <c r="AP26" s="43">
        <v>1098</v>
      </c>
      <c r="AQ26" s="43">
        <v>716</v>
      </c>
      <c r="AR26" s="43">
        <v>646</v>
      </c>
      <c r="AS26" s="43">
        <v>492</v>
      </c>
      <c r="AT26" s="43">
        <v>762</v>
      </c>
      <c r="AU26" s="43">
        <v>429</v>
      </c>
      <c r="AV26" s="109"/>
    </row>
    <row r="27" spans="1:60" ht="15.75" customHeight="1" thickTop="1" x14ac:dyDescent="0.2">
      <c r="B27" s="1" t="s">
        <v>94</v>
      </c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15"/>
    </row>
    <row r="28" spans="1:60" ht="15.75" customHeight="1" x14ac:dyDescent="0.2">
      <c r="H28" s="57"/>
    </row>
    <row r="29" spans="1:60" ht="15.75" customHeight="1" x14ac:dyDescent="0.2">
      <c r="H29" s="57"/>
      <c r="I29" s="110" t="s">
        <v>95</v>
      </c>
      <c r="J29" s="110"/>
      <c r="K29" s="110"/>
      <c r="L29" s="110"/>
    </row>
    <row r="30" spans="1:60" ht="15.75" customHeight="1" x14ac:dyDescent="0.2">
      <c r="H30" s="57"/>
      <c r="I30" s="9"/>
      <c r="J30" s="10" t="s">
        <v>96</v>
      </c>
      <c r="K30" s="10"/>
      <c r="L30" s="10"/>
    </row>
    <row r="31" spans="1:60" ht="39" customHeight="1" x14ac:dyDescent="0.2">
      <c r="H31" s="57"/>
      <c r="I31" s="11"/>
      <c r="J31" s="10" t="s">
        <v>97</v>
      </c>
      <c r="K31" s="10"/>
      <c r="L31" s="10"/>
    </row>
    <row r="32" spans="1:60" ht="30" customHeight="1" x14ac:dyDescent="0.2">
      <c r="H32" s="57"/>
      <c r="I32" s="12"/>
      <c r="J32" s="10" t="s">
        <v>98</v>
      </c>
      <c r="K32" s="10"/>
      <c r="L32" s="10"/>
    </row>
    <row r="33" spans="2:13" ht="30" customHeight="1" thickBot="1" x14ac:dyDescent="0.25">
      <c r="H33" s="57"/>
      <c r="I33" s="10"/>
      <c r="J33" s="10"/>
      <c r="K33" s="10"/>
      <c r="L33" s="10"/>
    </row>
    <row r="34" spans="2:13" ht="30" customHeight="1" thickTop="1" thickBot="1" x14ac:dyDescent="0.25">
      <c r="B34" s="111" t="s">
        <v>99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</row>
    <row r="35" spans="2:13" ht="30" customHeight="1" thickTop="1" thickBot="1" x14ac:dyDescent="0.25">
      <c r="B35" s="113" t="s">
        <v>100</v>
      </c>
      <c r="C35" s="113"/>
      <c r="D35" s="113"/>
      <c r="E35" s="113"/>
      <c r="F35" s="113"/>
      <c r="G35" s="114"/>
      <c r="H35" s="115" t="s">
        <v>101</v>
      </c>
      <c r="I35" s="113"/>
      <c r="J35" s="113"/>
      <c r="K35" s="113"/>
      <c r="L35" s="113"/>
      <c r="M35" s="114"/>
    </row>
    <row r="36" spans="2:13" ht="30" customHeight="1" thickTop="1" x14ac:dyDescent="0.2">
      <c r="B36" s="103"/>
      <c r="C36" s="104"/>
      <c r="D36" s="104"/>
      <c r="E36" s="104"/>
      <c r="F36" s="104"/>
      <c r="G36" s="105"/>
      <c r="H36" s="103"/>
      <c r="I36" s="104"/>
      <c r="J36" s="104"/>
      <c r="K36" s="104"/>
      <c r="L36" s="104"/>
      <c r="M36" s="105"/>
    </row>
    <row r="37" spans="2:13" ht="30" customHeight="1" thickBot="1" x14ac:dyDescent="0.25">
      <c r="B37" s="106"/>
      <c r="C37" s="107"/>
      <c r="D37" s="107"/>
      <c r="E37" s="107"/>
      <c r="F37" s="107"/>
      <c r="G37" s="108"/>
      <c r="H37" s="106"/>
      <c r="I37" s="107"/>
      <c r="J37" s="107"/>
      <c r="K37" s="107"/>
      <c r="L37" s="107"/>
      <c r="M37" s="108"/>
    </row>
    <row r="38" spans="2:13" ht="30" customHeight="1" thickTop="1" x14ac:dyDescent="0.2"/>
  </sheetData>
  <mergeCells count="71">
    <mergeCell ref="G25:G26"/>
    <mergeCell ref="AV25:AV26"/>
    <mergeCell ref="A24:AV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V19:AV20"/>
    <mergeCell ref="A19:A20"/>
    <mergeCell ref="B19:B20"/>
    <mergeCell ref="C19:C20"/>
    <mergeCell ref="D19:D20"/>
    <mergeCell ref="E19:E20"/>
    <mergeCell ref="F22:F23"/>
    <mergeCell ref="G22:G23"/>
    <mergeCell ref="AV22:AV23"/>
    <mergeCell ref="A22:A23"/>
    <mergeCell ref="B22:B23"/>
    <mergeCell ref="C22:C23"/>
    <mergeCell ref="D22:D23"/>
    <mergeCell ref="F16:F17"/>
    <mergeCell ref="G16:G17"/>
    <mergeCell ref="AV16:AV17"/>
    <mergeCell ref="A18:AV18"/>
    <mergeCell ref="A16:A17"/>
    <mergeCell ref="B16:B17"/>
    <mergeCell ref="C16:C17"/>
    <mergeCell ref="D16:D17"/>
    <mergeCell ref="E16:E17"/>
    <mergeCell ref="F13:F14"/>
    <mergeCell ref="G13:G14"/>
    <mergeCell ref="AV13:AV14"/>
    <mergeCell ref="A15:AV15"/>
    <mergeCell ref="A13:A14"/>
    <mergeCell ref="B13:B14"/>
    <mergeCell ref="C13:C14"/>
    <mergeCell ref="D13:D14"/>
    <mergeCell ref="E13:E14"/>
    <mergeCell ref="A12:AV12"/>
    <mergeCell ref="A10:A11"/>
    <mergeCell ref="B10:B11"/>
    <mergeCell ref="C10:C11"/>
    <mergeCell ref="D10:D11"/>
    <mergeCell ref="E10:E11"/>
    <mergeCell ref="A1:AV1"/>
    <mergeCell ref="F2:G2"/>
    <mergeCell ref="A4:AV4"/>
    <mergeCell ref="A5:AV5"/>
    <mergeCell ref="F10:F11"/>
    <mergeCell ref="G10:G11"/>
    <mergeCell ref="AV10:AV11"/>
    <mergeCell ref="A6:A9"/>
    <mergeCell ref="B6:H6"/>
    <mergeCell ref="I6:AU6"/>
    <mergeCell ref="AV6:AV9"/>
    <mergeCell ref="B7:D7"/>
    <mergeCell ref="E7:H7"/>
    <mergeCell ref="I7:AU7"/>
    <mergeCell ref="B8:AU8"/>
    <mergeCell ref="AT2:AV2"/>
    <mergeCell ref="I29:L29"/>
    <mergeCell ref="B34:M34"/>
    <mergeCell ref="B35:G35"/>
    <mergeCell ref="H35:M35"/>
    <mergeCell ref="B36:G37"/>
    <mergeCell ref="H36:M37"/>
  </mergeCells>
  <conditionalFormatting sqref="I21:AU21">
    <cfRule type="colorScale" priority="3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V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AV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AV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AV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AV25">
    <cfRule type="cellIs" dxfId="21" priority="3" operator="greaterThan">
      <formula>95%</formula>
    </cfRule>
    <cfRule type="cellIs" dxfId="20" priority="4" operator="greaterThanOrEqual">
      <formula>90%</formula>
    </cfRule>
    <cfRule type="cellIs" dxfId="19" priority="5" operator="lessThan">
      <formula>89.99%</formula>
    </cfRule>
  </conditionalFormatting>
  <conditionalFormatting sqref="AV22">
    <cfRule type="cellIs" dxfId="18" priority="1" operator="greaterThanOrEqual">
      <formula>100%</formula>
    </cfRule>
    <cfRule type="cellIs" dxfId="17" priority="2" operator="lessThan">
      <formula>99.99%</formula>
    </cfRule>
  </conditionalFormatting>
  <dataValidations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Props1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185E0A-896A-4DE9-8F71-746092AC2565}">
  <ds:schemaRefs>
    <ds:schemaRef ds:uri="http://schemas.microsoft.com/office/2006/metadata/properties"/>
    <ds:schemaRef ds:uri="http://schemas.microsoft.com/office/infopath/2007/PartnerControls"/>
    <ds:schemaRef ds:uri="d4ea72f7-698a-4710-9b83-5c5b7609dc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PANEL DE CONTROL DISTRITAL</vt:lpstr>
      <vt:lpstr>030151</vt:lpstr>
      <vt:lpstr>030152</vt:lpstr>
      <vt:lpstr>030153</vt:lpstr>
      <vt:lpstr>030154</vt:lpstr>
      <vt:lpstr>030155</vt:lpstr>
      <vt:lpstr>030156</vt:lpstr>
      <vt:lpstr>030251</vt:lpstr>
      <vt:lpstr>030252</vt:lpstr>
      <vt:lpstr>030253</vt:lpstr>
      <vt:lpstr>'030151'!Títulos_a_imprimir</vt:lpstr>
      <vt:lpstr>'030152'!Títulos_a_imprimir</vt:lpstr>
      <vt:lpstr>'030153'!Títulos_a_imprimir</vt:lpstr>
      <vt:lpstr>'030154'!Títulos_a_imprimir</vt:lpstr>
      <vt:lpstr>'030155'!Títulos_a_imprimir</vt:lpstr>
      <vt:lpstr>'030156'!Títulos_a_imprimir</vt:lpstr>
      <vt:lpstr>'030251'!Títulos_a_imprimir</vt:lpstr>
      <vt:lpstr>'030252'!Títulos_a_imprimir</vt:lpstr>
      <vt:lpstr>'030253'!Títulos_a_imprimir</vt:lpstr>
      <vt:lpstr>'PANEL DE CONTROL DISTRITAL'!Títulos_a_imprimir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123</cp:lastModifiedBy>
  <cp:revision/>
  <dcterms:created xsi:type="dcterms:W3CDTF">2017-02-09T16:44:50Z</dcterms:created>
  <dcterms:modified xsi:type="dcterms:W3CDTF">2024-07-04T16:51:41Z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